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ástupkyňa\Documents\EXCEL 2025\"/>
    </mc:Choice>
  </mc:AlternateContent>
  <bookViews>
    <workbookView xWindow="0" yWindow="0" windowWidth="25200" windowHeight="11985" activeTab="8"/>
  </bookViews>
  <sheets>
    <sheet name="Matematické operácie" sheetId="1" r:id="rId1"/>
    <sheet name="Funkcie" sheetId="4" r:id="rId2"/>
    <sheet name="Výpočty" sheetId="6" r:id="rId3"/>
    <sheet name="Cvičenie 1" sheetId="5" r:id="rId4"/>
    <sheet name="Základné funkcie" sheetId="2" r:id="rId5"/>
    <sheet name="Zaokrúhľovanie" sheetId="7" r:id="rId6"/>
    <sheet name="Počet" sheetId="9" r:id="rId7"/>
    <sheet name="Súhrnné" sheetId="8" r:id="rId8"/>
    <sheet name="Podmienený výpočet" sheetId="10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" i="4" l="1"/>
  <c r="L6" i="4"/>
  <c r="L7" i="4"/>
  <c r="L8" i="4"/>
  <c r="L9" i="4"/>
  <c r="L10" i="4"/>
  <c r="L11" i="4"/>
  <c r="L12" i="4"/>
  <c r="L4" i="4"/>
  <c r="K5" i="4"/>
  <c r="K6" i="4"/>
  <c r="K7" i="4"/>
  <c r="K8" i="4"/>
  <c r="K9" i="4"/>
  <c r="K10" i="4"/>
  <c r="K11" i="4"/>
  <c r="K12" i="4"/>
  <c r="K4" i="4"/>
  <c r="J5" i="4"/>
  <c r="J6" i="4"/>
  <c r="J7" i="4"/>
  <c r="J8" i="4"/>
  <c r="J9" i="4"/>
  <c r="J10" i="4"/>
  <c r="J11" i="4"/>
  <c r="J12" i="4"/>
  <c r="J4" i="4"/>
  <c r="I5" i="4"/>
  <c r="I6" i="4"/>
  <c r="I7" i="4"/>
  <c r="I8" i="4"/>
  <c r="I9" i="4"/>
  <c r="I10" i="4"/>
  <c r="I11" i="4"/>
  <c r="I12" i="4"/>
  <c r="I4" i="4"/>
  <c r="E5" i="1"/>
  <c r="E6" i="1"/>
  <c r="E7" i="1"/>
  <c r="E8" i="1"/>
  <c r="E9" i="1"/>
  <c r="E10" i="1"/>
  <c r="E11" i="1"/>
  <c r="E12" i="1"/>
  <c r="E4" i="1"/>
  <c r="G10" i="4" l="1"/>
  <c r="H10" i="4" s="1"/>
  <c r="H9" i="4"/>
  <c r="H8" i="4"/>
  <c r="H7" i="4"/>
  <c r="H6" i="4"/>
  <c r="H5" i="4"/>
  <c r="F4" i="4"/>
  <c r="G4" i="4" s="1"/>
  <c r="H4" i="4" s="1"/>
  <c r="D12" i="4"/>
  <c r="E12" i="4" s="1"/>
  <c r="G12" i="4" s="1"/>
  <c r="H12" i="4" s="1"/>
  <c r="E11" i="4"/>
  <c r="G11" i="4" s="1"/>
  <c r="H11" i="4" s="1"/>
  <c r="D11" i="4"/>
  <c r="D10" i="4"/>
  <c r="E10" i="4" s="1"/>
  <c r="D9" i="4"/>
  <c r="E9" i="4" s="1"/>
  <c r="D8" i="4"/>
  <c r="E8" i="4" s="1"/>
  <c r="D7" i="4"/>
  <c r="E7" i="4" s="1"/>
  <c r="D6" i="4"/>
  <c r="E6" i="4" s="1"/>
  <c r="D4" i="4"/>
  <c r="E4" i="4" s="1"/>
  <c r="C4" i="4"/>
  <c r="C12" i="2"/>
  <c r="D12" i="2" s="1"/>
  <c r="C11" i="2"/>
  <c r="D11" i="2" s="1"/>
  <c r="C10" i="2"/>
  <c r="D10" i="2" s="1"/>
  <c r="C9" i="2"/>
  <c r="D9" i="2" s="1"/>
  <c r="C8" i="2"/>
  <c r="D8" i="2" s="1"/>
  <c r="C7" i="2"/>
  <c r="D7" i="2" s="1"/>
  <c r="C6" i="2"/>
  <c r="D6" i="2" s="1"/>
  <c r="D5" i="2"/>
  <c r="C4" i="2"/>
  <c r="D4" i="2" s="1"/>
  <c r="B4" i="2"/>
  <c r="C12" i="1"/>
  <c r="D12" i="1" s="1"/>
  <c r="C11" i="1"/>
  <c r="D11" i="1" s="1"/>
  <c r="C10" i="1"/>
  <c r="D10" i="1" s="1"/>
  <c r="C9" i="1"/>
  <c r="D9" i="1" s="1"/>
  <c r="C8" i="1"/>
  <c r="D8" i="1" s="1"/>
  <c r="C7" i="1"/>
  <c r="D7" i="1" s="1"/>
  <c r="C6" i="1"/>
  <c r="D6" i="1" s="1"/>
  <c r="D5" i="1"/>
  <c r="C4" i="1"/>
  <c r="D4" i="1" s="1"/>
  <c r="B4" i="1"/>
</calcChain>
</file>

<file path=xl/sharedStrings.xml><?xml version="1.0" encoding="utf-8"?>
<sst xmlns="http://schemas.openxmlformats.org/spreadsheetml/2006/main" count="207" uniqueCount="146">
  <si>
    <t>A</t>
  </si>
  <si>
    <t>B</t>
  </si>
  <si>
    <t>C</t>
  </si>
  <si>
    <t>D</t>
  </si>
  <si>
    <t>Súčet A, B</t>
  </si>
  <si>
    <t>Rozdiel B, C</t>
  </si>
  <si>
    <t>Násobenie B, D</t>
  </si>
  <si>
    <t>Delenie A, B</t>
  </si>
  <si>
    <t>12 % D</t>
  </si>
  <si>
    <t>Súčet A, B, C, D</t>
  </si>
  <si>
    <t>Priemer A, B, C, D</t>
  </si>
  <si>
    <t>Najmenšia hodnota ABCD</t>
  </si>
  <si>
    <t>Najváčšia hodnota A, B, C, D</t>
  </si>
  <si>
    <t>Prevádzka 1</t>
  </si>
  <si>
    <t>Prevádzka 2</t>
  </si>
  <si>
    <t>Prevádzka 3</t>
  </si>
  <si>
    <t>Prevádzka 4</t>
  </si>
  <si>
    <t>Priemer</t>
  </si>
  <si>
    <t>Výroba spolu</t>
  </si>
  <si>
    <t>Najmenej</t>
  </si>
  <si>
    <t>Najviac</t>
  </si>
  <si>
    <t>Obdobie 1</t>
  </si>
  <si>
    <t>Obdobie 2</t>
  </si>
  <si>
    <t>Obdobie 3</t>
  </si>
  <si>
    <t>Obdobie 4</t>
  </si>
  <si>
    <t>Obdobie 5</t>
  </si>
  <si>
    <t>Obdobie 6</t>
  </si>
  <si>
    <t>Obdobie 7</t>
  </si>
  <si>
    <t>Obdobie 8</t>
  </si>
  <si>
    <t>Obdobie 9</t>
  </si>
  <si>
    <t>Spolu za prevádzku:</t>
  </si>
  <si>
    <t>Najnižší  počet za prevádzku:</t>
  </si>
  <si>
    <t>Najváčší počet za všetky prevádzky:</t>
  </si>
  <si>
    <t xml:space="preserve">Úlohy: </t>
  </si>
  <si>
    <t>Priemerný počet za všetky prevádzky:</t>
  </si>
  <si>
    <t>Prevádzka 5</t>
  </si>
  <si>
    <t>Prevádzka 6</t>
  </si>
  <si>
    <t>Prevádzka 7</t>
  </si>
  <si>
    <t>Výrobky - počet výrobkov v prevádzkach za jednotlivé obdobia</t>
  </si>
  <si>
    <t>Bunkám B15, C 16 a C17 nastavte formát, ak je v bunke B14 - výplň a orámovanie.</t>
  </si>
  <si>
    <t>Január</t>
  </si>
  <si>
    <t>Február</t>
  </si>
  <si>
    <t>Marec</t>
  </si>
  <si>
    <t>Apríl</t>
  </si>
  <si>
    <t>Máj</t>
  </si>
  <si>
    <t>Jún</t>
  </si>
  <si>
    <t>Náklady spolu za stredisko</t>
  </si>
  <si>
    <t>Priemer za stredisko</t>
  </si>
  <si>
    <t>Najnižšie náklady</t>
  </si>
  <si>
    <t>Najvyššie náklady</t>
  </si>
  <si>
    <t>Str. 1</t>
  </si>
  <si>
    <t>Str. 2</t>
  </si>
  <si>
    <t>Str. 3</t>
  </si>
  <si>
    <t>Str. 4</t>
  </si>
  <si>
    <t>Str. 5</t>
  </si>
  <si>
    <t>POZOR - pri kopírovaní vzorca sa kopíruje aj formát, napr. orámovanie.</t>
  </si>
  <si>
    <t>Náklady strediska za 1. polrok</t>
  </si>
  <si>
    <t>Spolu za mesiac</t>
  </si>
  <si>
    <t>Priemer za mesiac</t>
  </si>
  <si>
    <r>
      <rPr>
        <b/>
        <sz val="14"/>
        <color rgb="FFFF0000"/>
        <rFont val="Calibri"/>
        <family val="2"/>
        <charset val="238"/>
        <scheme val="minor"/>
      </rPr>
      <t>Úloha:</t>
    </r>
    <r>
      <rPr>
        <b/>
        <sz val="14"/>
        <rFont val="Calibri"/>
        <family val="2"/>
        <charset val="238"/>
        <scheme val="minor"/>
      </rPr>
      <t xml:space="preserve"> Vycentrujte nadpis nad tabuľkou</t>
    </r>
  </si>
  <si>
    <t>Pätina E</t>
  </si>
  <si>
    <t>Úloha</t>
  </si>
  <si>
    <t>Vypočítajte chýbyjúce hodnoty</t>
  </si>
  <si>
    <t>3 % z celkových nákladov</t>
  </si>
  <si>
    <t xml:space="preserve">Spolu za mesiac </t>
  </si>
  <si>
    <t>Najvyššia hodnota za mesiac</t>
  </si>
  <si>
    <t>Počet mesiacov</t>
  </si>
  <si>
    <t>Nastavte formát buniek C5 až J5 ako je v bunke B5</t>
  </si>
  <si>
    <t>V stĺpcoch C až G budete robiť s hodnotou v stĺpci B</t>
  </si>
  <si>
    <t>Hodnota</t>
  </si>
  <si>
    <t>Zľava
(3 % hodnoty)</t>
  </si>
  <si>
    <t>Zaokrúhlenie zľavy
na 2 des. miesta</t>
  </si>
  <si>
    <t>Zaokrúhlenie hodnoty
na celé číslo</t>
  </si>
  <si>
    <t>Zaokrúhlenie zľavy na celé číslo nahor na 2 d. m.</t>
  </si>
  <si>
    <t>Vyhotovil
vložte údaj dole pod tabuľkou</t>
  </si>
  <si>
    <t>Vyhotovil</t>
  </si>
  <si>
    <t>Štefan Udatný</t>
  </si>
  <si>
    <t>Vypočítajte údaje v stĺpci G, H, I</t>
  </si>
  <si>
    <t>Vypočítajte údaje v Tabuľke 2</t>
  </si>
  <si>
    <t>Kód výrobku</t>
  </si>
  <si>
    <t>Mesiac</t>
  </si>
  <si>
    <t>Mesto</t>
  </si>
  <si>
    <t>Predané ks</t>
  </si>
  <si>
    <t>Cena za ks bez DPH</t>
  </si>
  <si>
    <t>DPH za ks 
20 %</t>
  </si>
  <si>
    <t>Cena za ks s DPH</t>
  </si>
  <si>
    <t>Celková cena s DPH</t>
  </si>
  <si>
    <t>Tabuľka 2</t>
  </si>
  <si>
    <t>BA</t>
  </si>
  <si>
    <t>Počet výskytov výrobkov s kódom 2013</t>
  </si>
  <si>
    <t>PK</t>
  </si>
  <si>
    <t>Priemerná cena za kus bez DPH menšia ako 150 €</t>
  </si>
  <si>
    <t>Počet prevádziek s označením BA</t>
  </si>
  <si>
    <t>MA</t>
  </si>
  <si>
    <t>Počet prevádziek s označením NZ</t>
  </si>
  <si>
    <t>NZ</t>
  </si>
  <si>
    <t>Priemerná DPH za ks, ktorá je 50 € a vyšia</t>
  </si>
  <si>
    <t>NT</t>
  </si>
  <si>
    <t>Celková cena menšia ako 80 000 €</t>
  </si>
  <si>
    <t>Stredisko A</t>
  </si>
  <si>
    <t>Stredisko B</t>
  </si>
  <si>
    <t>Stredisko C</t>
  </si>
  <si>
    <t>Stredisko D</t>
  </si>
  <si>
    <t>Stredisko E</t>
  </si>
  <si>
    <t>Počet stredísk</t>
  </si>
  <si>
    <t>Počet číselných údajov</t>
  </si>
  <si>
    <t>Počet nevyplnených údajov</t>
  </si>
  <si>
    <t>Počet buniek B4 až G8</t>
  </si>
  <si>
    <t>Téma:</t>
  </si>
  <si>
    <t>Podmienený výpočet</t>
  </si>
  <si>
    <t>Úloha 2.1</t>
  </si>
  <si>
    <t xml:space="preserve">V druhom kole volieb súperili dvaja kandidáti. V tabuľke sú uvedené počty hlasov, ktoré získali </t>
  </si>
  <si>
    <t>v jednotlivých okresoch Banskobystrického kraja.</t>
  </si>
  <si>
    <t>V poslednom stĺpci tabuľky pomocou funkcie vypíšte meno víťaza volieb v jednotlivých okresoch.</t>
  </si>
  <si>
    <t>Pomocná otázka: Ako zistím, kto v danom okrese vyhral?</t>
  </si>
  <si>
    <t>Okres</t>
  </si>
  <si>
    <t>Karol Udatný</t>
  </si>
  <si>
    <t>Amálka Kohútiková</t>
  </si>
  <si>
    <t>Víťaz</t>
  </si>
  <si>
    <t>Banská Bystrica</t>
  </si>
  <si>
    <t>Banská Štiavnica</t>
  </si>
  <si>
    <t>Brezno</t>
  </si>
  <si>
    <t>Detva</t>
  </si>
  <si>
    <t>Krupina</t>
  </si>
  <si>
    <t>Lučenec</t>
  </si>
  <si>
    <t>Poltár</t>
  </si>
  <si>
    <t>Revúca</t>
  </si>
  <si>
    <t>Rimavská Sobota</t>
  </si>
  <si>
    <t>Veľký Krtíš</t>
  </si>
  <si>
    <t>Zvolen</t>
  </si>
  <si>
    <t>Žarnovica</t>
  </si>
  <si>
    <t>Žiar nad Hronom</t>
  </si>
  <si>
    <t>Úloha 2.2</t>
  </si>
  <si>
    <t>Vytvorte vzorce, ktoré na základe riešenia predchádzajúcej úlohy každému z kandidátov zistia,</t>
  </si>
  <si>
    <t>v koľkých okresoch zvíťazil.</t>
  </si>
  <si>
    <t>Počet</t>
  </si>
  <si>
    <t>okresných víťazstiev</t>
  </si>
  <si>
    <t>Úloha 2.3</t>
  </si>
  <si>
    <t>Vytvorte vzorec, ktorý zistí a vypíše meno kandidáta, ktorý získal najviac hlasov v Banskobystrickom kraji.</t>
  </si>
  <si>
    <t>Víťaz volieb v Banskobystrickom kraji:</t>
  </si>
  <si>
    <t>Úloha 2.4</t>
  </si>
  <si>
    <t>Pomocou vzorca zistite počet okresov</t>
  </si>
  <si>
    <t>Počet okresov</t>
  </si>
  <si>
    <t>Úloha 2.5</t>
  </si>
  <si>
    <t>Pomocou funkcie ložte aktuálny dátum. Nastavte formát mesiac slovom.</t>
  </si>
  <si>
    <t>Dátum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</si>
</sst>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0"/>
    <numFmt numFmtId="165" formatCode="#,##0.00\ [$€-1]"/>
    <numFmt numFmtId="166" formatCode="0.0%"/>
    <numFmt numFmtId="167" formatCode="[$-41B]d\.\ mmmm\ yyyy;@"/>
  </numFmts>
  <fonts count="2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indexed="10"/>
      <name val="Tms Rmn"/>
      <charset val="238"/>
    </font>
    <font>
      <b/>
      <sz val="11"/>
      <color rgb="FFFF0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2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8"/>
      <color rgb="FFFF0000"/>
      <name val="Calibri"/>
      <family val="2"/>
      <charset val="238"/>
      <scheme val="minor"/>
    </font>
    <font>
      <b/>
      <sz val="10"/>
      <name val="Tms Rmn"/>
      <charset val="238"/>
    </font>
    <font>
      <sz val="9"/>
      <name val="Tms Rmn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9FB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double">
        <color theme="9" tint="-0.24994659260841701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9" tint="-0.24994659260841701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double">
        <color theme="9" tint="-0.24994659260841701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6" fillId="0" borderId="0"/>
  </cellStyleXfs>
  <cellXfs count="10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Border="1"/>
    <xf numFmtId="0" fontId="4" fillId="0" borderId="0" xfId="0" applyFont="1" applyAlignment="1">
      <alignment vertical="center"/>
    </xf>
    <xf numFmtId="0" fontId="0" fillId="0" borderId="1" xfId="0" applyBorder="1"/>
    <xf numFmtId="0" fontId="5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NumberFormat="1"/>
    <xf numFmtId="0" fontId="7" fillId="0" borderId="0" xfId="0" applyNumberFormat="1" applyFont="1" applyBorder="1"/>
    <xf numFmtId="0" fontId="3" fillId="0" borderId="0" xfId="0" applyNumberFormat="1" applyFont="1"/>
    <xf numFmtId="0" fontId="5" fillId="0" borderId="0" xfId="0" applyNumberFormat="1" applyFont="1"/>
    <xf numFmtId="0" fontId="0" fillId="2" borderId="1" xfId="0" applyNumberFormat="1" applyFill="1" applyBorder="1"/>
    <xf numFmtId="0" fontId="0" fillId="0" borderId="0" xfId="0" applyNumberFormat="1" applyFill="1" applyBorder="1"/>
    <xf numFmtId="0" fontId="1" fillId="3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7" fillId="0" borderId="1" xfId="0" applyNumberFormat="1" applyFont="1" applyBorder="1"/>
    <xf numFmtId="0" fontId="7" fillId="0" borderId="10" xfId="0" applyNumberFormat="1" applyFont="1" applyBorder="1"/>
    <xf numFmtId="0" fontId="0" fillId="0" borderId="11" xfId="0" applyNumberFormat="1" applyBorder="1"/>
    <xf numFmtId="0" fontId="6" fillId="0" borderId="12" xfId="0" applyNumberFormat="1" applyFont="1" applyBorder="1" applyAlignment="1">
      <alignment horizontal="center"/>
    </xf>
    <xf numFmtId="0" fontId="6" fillId="0" borderId="12" xfId="0" applyNumberFormat="1" applyFont="1" applyBorder="1"/>
    <xf numFmtId="0" fontId="6" fillId="0" borderId="13" xfId="0" applyNumberFormat="1" applyFont="1" applyBorder="1"/>
    <xf numFmtId="0" fontId="6" fillId="0" borderId="14" xfId="0" applyNumberFormat="1" applyFont="1" applyBorder="1"/>
    <xf numFmtId="0" fontId="7" fillId="0" borderId="15" xfId="0" applyNumberFormat="1" applyFont="1" applyBorder="1"/>
    <xf numFmtId="0" fontId="6" fillId="0" borderId="16" xfId="0" applyNumberFormat="1" applyFont="1" applyBorder="1"/>
    <xf numFmtId="0" fontId="7" fillId="0" borderId="17" xfId="0" applyNumberFormat="1" applyFont="1" applyBorder="1"/>
    <xf numFmtId="0" fontId="6" fillId="0" borderId="18" xfId="0" applyNumberFormat="1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0" fillId="0" borderId="0" xfId="0" applyFont="1"/>
    <xf numFmtId="0" fontId="12" fillId="0" borderId="0" xfId="0" applyFont="1"/>
    <xf numFmtId="0" fontId="1" fillId="4" borderId="0" xfId="0" applyFont="1" applyFill="1"/>
    <xf numFmtId="0" fontId="0" fillId="4" borderId="0" xfId="0" applyFill="1"/>
    <xf numFmtId="0" fontId="1" fillId="5" borderId="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vertical="center" wrapText="1"/>
    </xf>
    <xf numFmtId="164" fontId="6" fillId="6" borderId="1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165" fontId="0" fillId="0" borderId="1" xfId="0" applyNumberFormat="1" applyBorder="1"/>
    <xf numFmtId="9" fontId="14" fillId="0" borderId="1" xfId="0" applyNumberFormat="1" applyFont="1" applyBorder="1"/>
    <xf numFmtId="0" fontId="14" fillId="0" borderId="1" xfId="0" applyNumberFormat="1" applyFont="1" applyBorder="1"/>
    <xf numFmtId="0" fontId="1" fillId="0" borderId="1" xfId="0" applyFont="1" applyFill="1" applyBorder="1" applyAlignment="1">
      <alignment horizontal="left" vertical="center"/>
    </xf>
    <xf numFmtId="0" fontId="0" fillId="7" borderId="1" xfId="0" applyFill="1" applyBorder="1" applyAlignment="1">
      <alignment horizontal="center"/>
    </xf>
    <xf numFmtId="0" fontId="17" fillId="0" borderId="22" xfId="2" applyFont="1" applyBorder="1" applyAlignment="1">
      <alignment horizontal="center"/>
    </xf>
    <xf numFmtId="0" fontId="16" fillId="0" borderId="0" xfId="2"/>
    <xf numFmtId="0" fontId="1" fillId="3" borderId="2" xfId="2" applyFont="1" applyFill="1" applyBorder="1" applyAlignment="1">
      <alignment vertical="center"/>
    </xf>
    <xf numFmtId="0" fontId="1" fillId="3" borderId="3" xfId="2" applyFont="1" applyFill="1" applyBorder="1" applyAlignment="1">
      <alignment horizontal="center" vertical="center"/>
    </xf>
    <xf numFmtId="0" fontId="1" fillId="3" borderId="4" xfId="2" applyFont="1" applyFill="1" applyBorder="1" applyAlignment="1">
      <alignment horizontal="center" vertical="center"/>
    </xf>
    <xf numFmtId="0" fontId="16" fillId="0" borderId="5" xfId="2" applyBorder="1"/>
    <xf numFmtId="0" fontId="16" fillId="0" borderId="1" xfId="2" applyBorder="1"/>
    <xf numFmtId="0" fontId="16" fillId="0" borderId="6" xfId="2" applyBorder="1"/>
    <xf numFmtId="0" fontId="16" fillId="0" borderId="9" xfId="2" applyBorder="1"/>
    <xf numFmtId="0" fontId="16" fillId="0" borderId="7" xfId="2" applyBorder="1"/>
    <xf numFmtId="0" fontId="16" fillId="0" borderId="8" xfId="2" applyBorder="1"/>
    <xf numFmtId="0" fontId="16" fillId="8" borderId="1" xfId="2" applyFill="1" applyBorder="1"/>
    <xf numFmtId="0" fontId="0" fillId="9" borderId="0" xfId="0" applyFill="1"/>
    <xf numFmtId="0" fontId="18" fillId="0" borderId="0" xfId="0" applyFont="1"/>
    <xf numFmtId="0" fontId="0" fillId="4" borderId="23" xfId="0" applyFill="1" applyBorder="1"/>
    <xf numFmtId="0" fontId="0" fillId="10" borderId="0" xfId="0" applyFill="1" applyBorder="1"/>
    <xf numFmtId="0" fontId="18" fillId="11" borderId="24" xfId="0" applyFont="1" applyFill="1" applyBorder="1" applyAlignment="1">
      <alignment horizontal="left" vertical="center"/>
    </xf>
    <xf numFmtId="0" fontId="18" fillId="11" borderId="25" xfId="0" applyFont="1" applyFill="1" applyBorder="1" applyAlignment="1">
      <alignment horizontal="left" vertical="center"/>
    </xf>
    <xf numFmtId="0" fontId="18" fillId="11" borderId="3" xfId="0" applyFont="1" applyFill="1" applyBorder="1" applyAlignment="1">
      <alignment horizontal="center" vertical="center"/>
    </xf>
    <xf numFmtId="0" fontId="18" fillId="11" borderId="4" xfId="0" applyFont="1" applyFill="1" applyBorder="1" applyAlignment="1">
      <alignment horizontal="center" vertical="center"/>
    </xf>
    <xf numFmtId="0" fontId="0" fillId="11" borderId="26" xfId="0" applyFill="1" applyBorder="1"/>
    <xf numFmtId="0" fontId="0" fillId="11" borderId="27" xfId="0" applyFill="1" applyBorder="1"/>
    <xf numFmtId="3" fontId="0" fillId="0" borderId="1" xfId="0" applyNumberFormat="1" applyFill="1" applyBorder="1"/>
    <xf numFmtId="166" fontId="15" fillId="12" borderId="6" xfId="1" applyNumberFormat="1" applyFont="1" applyFill="1" applyBorder="1"/>
    <xf numFmtId="0" fontId="15" fillId="12" borderId="6" xfId="0" applyFont="1" applyFill="1" applyBorder="1" applyAlignment="1">
      <alignment horizontal="left" vertical="center"/>
    </xf>
    <xf numFmtId="0" fontId="0" fillId="11" borderId="28" xfId="0" applyFill="1" applyBorder="1"/>
    <xf numFmtId="0" fontId="0" fillId="11" borderId="29" xfId="0" applyFill="1" applyBorder="1"/>
    <xf numFmtId="3" fontId="0" fillId="0" borderId="7" xfId="0" applyNumberFormat="1" applyFill="1" applyBorder="1"/>
    <xf numFmtId="166" fontId="15" fillId="12" borderId="8" xfId="1" applyNumberFormat="1" applyFont="1" applyFill="1" applyBorder="1"/>
    <xf numFmtId="0" fontId="0" fillId="0" borderId="0" xfId="0" applyFill="1" applyBorder="1"/>
    <xf numFmtId="0" fontId="18" fillId="11" borderId="30" xfId="0" applyFont="1" applyFill="1" applyBorder="1" applyAlignment="1">
      <alignment horizontal="left" vertical="center"/>
    </xf>
    <xf numFmtId="0" fontId="18" fillId="11" borderId="31" xfId="0" applyFont="1" applyFill="1" applyBorder="1" applyAlignment="1">
      <alignment horizontal="left" vertical="center"/>
    </xf>
    <xf numFmtId="0" fontId="1" fillId="11" borderId="32" xfId="0" applyFont="1" applyFill="1" applyBorder="1"/>
    <xf numFmtId="0" fontId="0" fillId="11" borderId="33" xfId="0" applyFill="1" applyBorder="1"/>
    <xf numFmtId="3" fontId="0" fillId="12" borderId="7" xfId="0" applyNumberFormat="1" applyFill="1" applyBorder="1"/>
    <xf numFmtId="3" fontId="0" fillId="12" borderId="8" xfId="0" applyNumberFormat="1" applyFill="1" applyBorder="1"/>
    <xf numFmtId="0" fontId="1" fillId="11" borderId="34" xfId="0" applyFont="1" applyFill="1" applyBorder="1"/>
    <xf numFmtId="0" fontId="1" fillId="11" borderId="35" xfId="0" applyFont="1" applyFill="1" applyBorder="1"/>
    <xf numFmtId="0" fontId="19" fillId="12" borderId="36" xfId="0" applyFont="1" applyFill="1" applyBorder="1"/>
    <xf numFmtId="0" fontId="1" fillId="11" borderId="37" xfId="0" applyFont="1" applyFill="1" applyBorder="1"/>
    <xf numFmtId="3" fontId="0" fillId="12" borderId="36" xfId="0" applyNumberFormat="1" applyFill="1" applyBorder="1"/>
    <xf numFmtId="0" fontId="5" fillId="11" borderId="34" xfId="0" applyFont="1" applyFill="1" applyBorder="1" applyAlignment="1">
      <alignment horizontal="left" vertical="center"/>
    </xf>
    <xf numFmtId="167" fontId="0" fillId="12" borderId="36" xfId="0" applyNumberFormat="1" applyFill="1" applyBorder="1"/>
  </cellXfs>
  <cellStyles count="3">
    <cellStyle name="Normálna" xfId="0" builtinId="0"/>
    <cellStyle name="Normálna 2" xfId="2"/>
    <cellStyle name="Percentá" xfId="1" builtinId="5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2"/>
  <sheetViews>
    <sheetView topLeftCell="C1" zoomScale="130" zoomScaleNormal="130" workbookViewId="0">
      <selection activeCell="C3" sqref="C3"/>
    </sheetView>
  </sheetViews>
  <sheetFormatPr defaultRowHeight="15" x14ac:dyDescent="0.25"/>
  <cols>
    <col min="5" max="5" width="11" customWidth="1"/>
    <col min="6" max="6" width="12.28515625" customWidth="1"/>
    <col min="7" max="7" width="14.5703125" bestFit="1" customWidth="1"/>
    <col min="8" max="8" width="11.85546875" bestFit="1" customWidth="1"/>
  </cols>
  <sheetData>
    <row r="3" spans="1:10" x14ac:dyDescent="0.25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60</v>
      </c>
      <c r="J3" s="2" t="s">
        <v>8</v>
      </c>
    </row>
    <row r="4" spans="1:10" x14ac:dyDescent="0.25">
      <c r="A4" s="3">
        <v>38038</v>
      </c>
      <c r="B4" s="3">
        <f>A4-5559</f>
        <v>32479</v>
      </c>
      <c r="C4" s="3">
        <f>A4+125</f>
        <v>38163</v>
      </c>
      <c r="D4" s="3">
        <f>C4</f>
        <v>38163</v>
      </c>
      <c r="E4">
        <f>A4+B4</f>
        <v>70517</v>
      </c>
    </row>
    <row r="5" spans="1:10" x14ac:dyDescent="0.25">
      <c r="A5" s="3">
        <v>4019</v>
      </c>
      <c r="B5" s="3">
        <v>20186</v>
      </c>
      <c r="C5" s="3">
        <v>23</v>
      </c>
      <c r="D5" s="3">
        <f t="shared" ref="D5:D12" si="0">C5</f>
        <v>23</v>
      </c>
      <c r="E5">
        <f t="shared" ref="E5:E12" si="1">A5+B5</f>
        <v>24205</v>
      </c>
    </row>
    <row r="6" spans="1:10" x14ac:dyDescent="0.25">
      <c r="A6" s="3">
        <v>15802</v>
      </c>
      <c r="B6" s="3">
        <v>13563</v>
      </c>
      <c r="C6" s="3">
        <f t="shared" ref="C6:C12" si="2">A6+125</f>
        <v>15927</v>
      </c>
      <c r="D6" s="3">
        <f t="shared" si="0"/>
        <v>15927</v>
      </c>
      <c r="E6">
        <f t="shared" si="1"/>
        <v>29365</v>
      </c>
    </row>
    <row r="7" spans="1:10" x14ac:dyDescent="0.25">
      <c r="A7" s="3">
        <v>5659</v>
      </c>
      <c r="B7" s="3">
        <v>7223</v>
      </c>
      <c r="C7" s="3">
        <f t="shared" si="2"/>
        <v>5784</v>
      </c>
      <c r="D7" s="3">
        <f t="shared" si="0"/>
        <v>5784</v>
      </c>
      <c r="E7">
        <f t="shared" si="1"/>
        <v>12882</v>
      </c>
    </row>
    <row r="8" spans="1:10" x14ac:dyDescent="0.25">
      <c r="A8" s="3">
        <v>5749</v>
      </c>
      <c r="B8" s="3">
        <v>12077</v>
      </c>
      <c r="C8" s="3">
        <f t="shared" si="2"/>
        <v>5874</v>
      </c>
      <c r="D8" s="3">
        <f t="shared" si="0"/>
        <v>5874</v>
      </c>
      <c r="E8">
        <f t="shared" si="1"/>
        <v>17826</v>
      </c>
    </row>
    <row r="9" spans="1:10" x14ac:dyDescent="0.25">
      <c r="A9" s="3">
        <v>28801</v>
      </c>
      <c r="B9" s="3">
        <v>7981</v>
      </c>
      <c r="C9" s="3">
        <f t="shared" si="2"/>
        <v>28926</v>
      </c>
      <c r="D9" s="3">
        <f t="shared" si="0"/>
        <v>28926</v>
      </c>
      <c r="E9">
        <f t="shared" si="1"/>
        <v>36782</v>
      </c>
    </row>
    <row r="10" spans="1:10" x14ac:dyDescent="0.25">
      <c r="A10" s="3">
        <v>5160</v>
      </c>
      <c r="B10" s="3">
        <v>7038</v>
      </c>
      <c r="C10" s="3">
        <f t="shared" si="2"/>
        <v>5285</v>
      </c>
      <c r="D10" s="3">
        <f t="shared" si="0"/>
        <v>5285</v>
      </c>
      <c r="E10">
        <f t="shared" si="1"/>
        <v>12198</v>
      </c>
    </row>
    <row r="11" spans="1:10" x14ac:dyDescent="0.25">
      <c r="A11" s="3">
        <v>15878</v>
      </c>
      <c r="B11" s="3">
        <v>11228</v>
      </c>
      <c r="C11" s="3">
        <f t="shared" si="2"/>
        <v>16003</v>
      </c>
      <c r="D11" s="3">
        <f t="shared" si="0"/>
        <v>16003</v>
      </c>
      <c r="E11">
        <f t="shared" si="1"/>
        <v>27106</v>
      </c>
    </row>
    <row r="12" spans="1:10" x14ac:dyDescent="0.25">
      <c r="A12" s="3">
        <v>35241</v>
      </c>
      <c r="B12" s="3">
        <v>8157</v>
      </c>
      <c r="C12" s="3">
        <f t="shared" si="2"/>
        <v>35366</v>
      </c>
      <c r="D12" s="3">
        <f t="shared" si="0"/>
        <v>35366</v>
      </c>
      <c r="E12">
        <f t="shared" si="1"/>
        <v>43398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0"/>
  <sheetViews>
    <sheetView zoomScale="140" zoomScaleNormal="140" workbookViewId="0">
      <selection activeCell="L4" sqref="L4:L12"/>
    </sheetView>
  </sheetViews>
  <sheetFormatPr defaultRowHeight="15" x14ac:dyDescent="0.25"/>
  <cols>
    <col min="1" max="1" width="27.42578125" customWidth="1"/>
    <col min="2" max="2" width="12.5703125" customWidth="1"/>
    <col min="3" max="5" width="12.5703125" bestFit="1" customWidth="1"/>
    <col min="6" max="8" width="12.5703125" customWidth="1"/>
    <col min="9" max="9" width="13.28515625" bestFit="1" customWidth="1"/>
    <col min="10" max="10" width="12.42578125" customWidth="1"/>
    <col min="11" max="11" width="11.85546875" customWidth="1"/>
    <col min="12" max="12" width="11.85546875" bestFit="1" customWidth="1"/>
  </cols>
  <sheetData>
    <row r="2" spans="1:14" ht="34.5" customHeight="1" thickBot="1" x14ac:dyDescent="0.3">
      <c r="B2" s="4" t="s">
        <v>38</v>
      </c>
    </row>
    <row r="3" spans="1:14" ht="28.5" customHeight="1" thickTop="1" thickBot="1" x14ac:dyDescent="0.3">
      <c r="A3" s="26"/>
      <c r="B3" s="27" t="s">
        <v>13</v>
      </c>
      <c r="C3" s="27" t="s">
        <v>14</v>
      </c>
      <c r="D3" s="27" t="s">
        <v>15</v>
      </c>
      <c r="E3" s="27" t="s">
        <v>16</v>
      </c>
      <c r="F3" s="27" t="s">
        <v>35</v>
      </c>
      <c r="G3" s="27" t="s">
        <v>36</v>
      </c>
      <c r="H3" s="27" t="s">
        <v>37</v>
      </c>
      <c r="I3" s="28" t="s">
        <v>18</v>
      </c>
      <c r="J3" s="28" t="s">
        <v>17</v>
      </c>
      <c r="K3" s="28" t="s">
        <v>19</v>
      </c>
      <c r="L3" s="29" t="s">
        <v>20</v>
      </c>
      <c r="M3" s="2"/>
      <c r="N3" s="2"/>
    </row>
    <row r="4" spans="1:14" ht="15.75" thickTop="1" x14ac:dyDescent="0.25">
      <c r="A4" s="30" t="s">
        <v>21</v>
      </c>
      <c r="B4" s="25">
        <v>38038</v>
      </c>
      <c r="C4" s="25">
        <f>B4-5559</f>
        <v>32479</v>
      </c>
      <c r="D4" s="25">
        <f>B4+125</f>
        <v>38163</v>
      </c>
      <c r="E4" s="25">
        <f>D4</f>
        <v>38163</v>
      </c>
      <c r="F4" s="25">
        <f t="shared" ref="F4:H4" si="0">E4</f>
        <v>38163</v>
      </c>
      <c r="G4" s="25">
        <f t="shared" si="0"/>
        <v>38163</v>
      </c>
      <c r="H4" s="25">
        <f t="shared" si="0"/>
        <v>38163</v>
      </c>
      <c r="I4" s="25">
        <f>SUM(B4:H4)</f>
        <v>261332</v>
      </c>
      <c r="J4" s="25">
        <f>AVERAGE(B4:H4)</f>
        <v>37333.142857142855</v>
      </c>
      <c r="K4" s="25">
        <f>MIN(B4:H4)</f>
        <v>32479</v>
      </c>
      <c r="L4" s="31">
        <f>MAX(B4:H4)</f>
        <v>38163</v>
      </c>
    </row>
    <row r="5" spans="1:14" x14ac:dyDescent="0.25">
      <c r="A5" s="32" t="s">
        <v>22</v>
      </c>
      <c r="B5" s="24">
        <v>4019</v>
      </c>
      <c r="C5" s="24">
        <v>20186</v>
      </c>
      <c r="D5" s="24">
        <v>12564</v>
      </c>
      <c r="E5" s="24">
        <v>23568</v>
      </c>
      <c r="F5" s="24">
        <v>15802</v>
      </c>
      <c r="G5" s="24">
        <v>13563</v>
      </c>
      <c r="H5" s="24">
        <f t="shared" ref="H5:H9" si="1">F5+125</f>
        <v>15927</v>
      </c>
      <c r="I5" s="24">
        <f t="shared" ref="I5:I12" si="2">SUM(B5:H5)</f>
        <v>105629</v>
      </c>
      <c r="J5" s="24">
        <f t="shared" ref="J5:J12" si="3">AVERAGE(B5:H5)</f>
        <v>15089.857142857143</v>
      </c>
      <c r="K5" s="24">
        <f t="shared" ref="K5:K12" si="4">MIN(B5:H5)</f>
        <v>4019</v>
      </c>
      <c r="L5" s="33">
        <f t="shared" ref="L5:L12" si="5">MAX(B5:H5)</f>
        <v>23568</v>
      </c>
    </row>
    <row r="6" spans="1:14" x14ac:dyDescent="0.25">
      <c r="A6" s="32" t="s">
        <v>23</v>
      </c>
      <c r="B6" s="24">
        <v>15802</v>
      </c>
      <c r="C6" s="24">
        <v>13563</v>
      </c>
      <c r="D6" s="24">
        <f t="shared" ref="D6:D12" si="6">B6+125</f>
        <v>15927</v>
      </c>
      <c r="E6" s="24">
        <f t="shared" ref="E6:E12" si="7">D6</f>
        <v>15927</v>
      </c>
      <c r="F6" s="24">
        <v>5659</v>
      </c>
      <c r="G6" s="24">
        <v>7223</v>
      </c>
      <c r="H6" s="24">
        <f t="shared" si="1"/>
        <v>5784</v>
      </c>
      <c r="I6" s="24">
        <f t="shared" si="2"/>
        <v>79885</v>
      </c>
      <c r="J6" s="24">
        <f t="shared" si="3"/>
        <v>11412.142857142857</v>
      </c>
      <c r="K6" s="24">
        <f t="shared" si="4"/>
        <v>5659</v>
      </c>
      <c r="L6" s="33">
        <f t="shared" si="5"/>
        <v>15927</v>
      </c>
    </row>
    <row r="7" spans="1:14" x14ac:dyDescent="0.25">
      <c r="A7" s="32" t="s">
        <v>24</v>
      </c>
      <c r="B7" s="24">
        <v>5659</v>
      </c>
      <c r="C7" s="24">
        <v>7223</v>
      </c>
      <c r="D7" s="24">
        <f t="shared" si="6"/>
        <v>5784</v>
      </c>
      <c r="E7" s="24">
        <f t="shared" si="7"/>
        <v>5784</v>
      </c>
      <c r="F7" s="24">
        <v>5749</v>
      </c>
      <c r="G7" s="24">
        <v>12077</v>
      </c>
      <c r="H7" s="24">
        <f t="shared" si="1"/>
        <v>5874</v>
      </c>
      <c r="I7" s="24">
        <f t="shared" si="2"/>
        <v>48150</v>
      </c>
      <c r="J7" s="24">
        <f t="shared" si="3"/>
        <v>6878.5714285714284</v>
      </c>
      <c r="K7" s="24">
        <f t="shared" si="4"/>
        <v>5659</v>
      </c>
      <c r="L7" s="33">
        <f t="shared" si="5"/>
        <v>12077</v>
      </c>
    </row>
    <row r="8" spans="1:14" x14ac:dyDescent="0.25">
      <c r="A8" s="32" t="s">
        <v>25</v>
      </c>
      <c r="B8" s="24">
        <v>5749</v>
      </c>
      <c r="C8" s="24">
        <v>12077</v>
      </c>
      <c r="D8" s="24">
        <f t="shared" si="6"/>
        <v>5874</v>
      </c>
      <c r="E8" s="24">
        <f t="shared" si="7"/>
        <v>5874</v>
      </c>
      <c r="F8" s="24">
        <v>28801</v>
      </c>
      <c r="G8" s="24">
        <v>7981</v>
      </c>
      <c r="H8" s="24">
        <f t="shared" si="1"/>
        <v>28926</v>
      </c>
      <c r="I8" s="24">
        <f t="shared" si="2"/>
        <v>95282</v>
      </c>
      <c r="J8" s="24">
        <f t="shared" si="3"/>
        <v>13611.714285714286</v>
      </c>
      <c r="K8" s="24">
        <f t="shared" si="4"/>
        <v>5749</v>
      </c>
      <c r="L8" s="33">
        <f t="shared" si="5"/>
        <v>28926</v>
      </c>
    </row>
    <row r="9" spans="1:14" x14ac:dyDescent="0.25">
      <c r="A9" s="32" t="s">
        <v>26</v>
      </c>
      <c r="B9" s="24">
        <v>28801</v>
      </c>
      <c r="C9" s="24">
        <v>7981</v>
      </c>
      <c r="D9" s="24">
        <f t="shared" si="6"/>
        <v>28926</v>
      </c>
      <c r="E9" s="24">
        <f t="shared" si="7"/>
        <v>28926</v>
      </c>
      <c r="F9" s="24">
        <v>5160</v>
      </c>
      <c r="G9" s="24">
        <v>7038</v>
      </c>
      <c r="H9" s="24">
        <f t="shared" si="1"/>
        <v>5285</v>
      </c>
      <c r="I9" s="24">
        <f t="shared" si="2"/>
        <v>112117</v>
      </c>
      <c r="J9" s="24">
        <f t="shared" si="3"/>
        <v>16016.714285714286</v>
      </c>
      <c r="K9" s="24">
        <f t="shared" si="4"/>
        <v>5160</v>
      </c>
      <c r="L9" s="33">
        <f t="shared" si="5"/>
        <v>28926</v>
      </c>
    </row>
    <row r="10" spans="1:14" x14ac:dyDescent="0.25">
      <c r="A10" s="32" t="s">
        <v>27</v>
      </c>
      <c r="B10" s="24">
        <v>5160</v>
      </c>
      <c r="C10" s="24">
        <v>7038</v>
      </c>
      <c r="D10" s="24">
        <f t="shared" si="6"/>
        <v>5285</v>
      </c>
      <c r="E10" s="24">
        <f t="shared" si="7"/>
        <v>5285</v>
      </c>
      <c r="F10" s="24">
        <v>7981</v>
      </c>
      <c r="G10" s="24">
        <f t="shared" ref="G10:G12" si="8">E10+125</f>
        <v>5410</v>
      </c>
      <c r="H10" s="24">
        <f t="shared" ref="H10:H12" si="9">G10</f>
        <v>5410</v>
      </c>
      <c r="I10" s="24">
        <f t="shared" si="2"/>
        <v>41569</v>
      </c>
      <c r="J10" s="24">
        <f t="shared" si="3"/>
        <v>5938.4285714285716</v>
      </c>
      <c r="K10" s="24">
        <f t="shared" si="4"/>
        <v>5160</v>
      </c>
      <c r="L10" s="33">
        <f t="shared" si="5"/>
        <v>7981</v>
      </c>
    </row>
    <row r="11" spans="1:14" x14ac:dyDescent="0.25">
      <c r="A11" s="32" t="s">
        <v>28</v>
      </c>
      <c r="B11" s="24">
        <v>15878</v>
      </c>
      <c r="C11" s="24">
        <v>11228</v>
      </c>
      <c r="D11" s="24">
        <f t="shared" si="6"/>
        <v>16003</v>
      </c>
      <c r="E11" s="24">
        <f t="shared" si="7"/>
        <v>16003</v>
      </c>
      <c r="F11" s="24">
        <v>7038</v>
      </c>
      <c r="G11" s="24">
        <f t="shared" si="8"/>
        <v>16128</v>
      </c>
      <c r="H11" s="24">
        <f t="shared" si="9"/>
        <v>16128</v>
      </c>
      <c r="I11" s="24">
        <f t="shared" si="2"/>
        <v>98406</v>
      </c>
      <c r="J11" s="24">
        <f t="shared" si="3"/>
        <v>14058</v>
      </c>
      <c r="K11" s="24">
        <f t="shared" si="4"/>
        <v>7038</v>
      </c>
      <c r="L11" s="33">
        <f t="shared" si="5"/>
        <v>16128</v>
      </c>
    </row>
    <row r="12" spans="1:14" ht="15.75" thickBot="1" x14ac:dyDescent="0.3">
      <c r="A12" s="34" t="s">
        <v>29</v>
      </c>
      <c r="B12" s="35">
        <v>35241</v>
      </c>
      <c r="C12" s="35">
        <v>8157</v>
      </c>
      <c r="D12" s="35">
        <f t="shared" si="6"/>
        <v>35366</v>
      </c>
      <c r="E12" s="35">
        <f t="shared" si="7"/>
        <v>35366</v>
      </c>
      <c r="F12" s="35">
        <v>11228</v>
      </c>
      <c r="G12" s="35">
        <f t="shared" si="8"/>
        <v>35491</v>
      </c>
      <c r="H12" s="35">
        <f t="shared" si="9"/>
        <v>35491</v>
      </c>
      <c r="I12" s="35">
        <f t="shared" si="2"/>
        <v>196340</v>
      </c>
      <c r="J12" s="35">
        <f t="shared" si="3"/>
        <v>28048.571428571428</v>
      </c>
      <c r="K12" s="35">
        <f t="shared" si="4"/>
        <v>8157</v>
      </c>
      <c r="L12" s="36">
        <f t="shared" si="5"/>
        <v>35491</v>
      </c>
    </row>
    <row r="13" spans="1:14" ht="15.75" thickTop="1" x14ac:dyDescent="0.25">
      <c r="A13" s="11"/>
      <c r="B13" s="9"/>
      <c r="C13" s="9"/>
      <c r="D13" s="9"/>
      <c r="E13" s="9"/>
      <c r="F13" s="10"/>
      <c r="G13" s="10"/>
      <c r="H13" s="10"/>
      <c r="I13" s="9"/>
      <c r="J13" s="9"/>
      <c r="K13" s="9"/>
      <c r="L13" s="9"/>
    </row>
    <row r="14" spans="1:14" x14ac:dyDescent="0.25">
      <c r="A14" s="12" t="s">
        <v>30</v>
      </c>
      <c r="B14" s="13"/>
      <c r="C14" s="9"/>
      <c r="D14" s="9"/>
      <c r="E14" s="9"/>
      <c r="F14" s="9"/>
      <c r="G14" s="9"/>
      <c r="H14" s="9"/>
      <c r="I14" s="9" t="s">
        <v>55</v>
      </c>
      <c r="J14" s="9"/>
      <c r="K14" s="9"/>
      <c r="L14" s="9"/>
    </row>
    <row r="15" spans="1:14" x14ac:dyDescent="0.25">
      <c r="A15" s="12" t="s">
        <v>31</v>
      </c>
      <c r="B15" s="9"/>
      <c r="C15" s="14"/>
      <c r="D15" s="9"/>
      <c r="E15" s="9"/>
      <c r="F15" s="9"/>
      <c r="G15" s="9"/>
      <c r="H15" s="9"/>
      <c r="I15" s="9"/>
      <c r="J15" s="9"/>
      <c r="K15" s="9"/>
      <c r="L15" s="9"/>
    </row>
    <row r="16" spans="1:14" x14ac:dyDescent="0.25">
      <c r="A16" s="12" t="s">
        <v>32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2" x14ac:dyDescent="0.25">
      <c r="A17" s="12" t="s">
        <v>34</v>
      </c>
    </row>
    <row r="19" spans="1:2" ht="15.75" x14ac:dyDescent="0.25">
      <c r="B19" s="7" t="s">
        <v>33</v>
      </c>
    </row>
    <row r="20" spans="1:2" ht="15.75" x14ac:dyDescent="0.25">
      <c r="B20" s="8" t="s">
        <v>39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workbookViewId="0">
      <selection activeCell="L18" sqref="L18"/>
    </sheetView>
  </sheetViews>
  <sheetFormatPr defaultRowHeight="15" x14ac:dyDescent="0.25"/>
  <cols>
    <col min="1" max="1" width="27.85546875" customWidth="1"/>
    <col min="10" max="10" width="11.28515625" customWidth="1"/>
  </cols>
  <sheetData>
    <row r="2" spans="1:10" x14ac:dyDescent="0.25">
      <c r="A2" s="39" t="s">
        <v>61</v>
      </c>
      <c r="B2" t="s">
        <v>62</v>
      </c>
    </row>
    <row r="3" spans="1:10" x14ac:dyDescent="0.25">
      <c r="A3" s="40"/>
    </row>
    <row r="4" spans="1:10" ht="15.75" thickBot="1" x14ac:dyDescent="0.3"/>
    <row r="5" spans="1:10" ht="45" x14ac:dyDescent="0.25">
      <c r="A5" s="15" t="s">
        <v>2</v>
      </c>
      <c r="B5" s="41" t="s">
        <v>40</v>
      </c>
      <c r="C5" s="42" t="s">
        <v>41</v>
      </c>
      <c r="D5" s="42" t="s">
        <v>42</v>
      </c>
      <c r="E5" s="42" t="s">
        <v>43</v>
      </c>
      <c r="F5" s="42" t="s">
        <v>44</v>
      </c>
      <c r="G5" s="42" t="s">
        <v>45</v>
      </c>
      <c r="H5" s="43" t="s">
        <v>46</v>
      </c>
      <c r="I5" s="43" t="s">
        <v>47</v>
      </c>
      <c r="J5" s="44" t="s">
        <v>63</v>
      </c>
    </row>
    <row r="6" spans="1:10" x14ac:dyDescent="0.25">
      <c r="A6" s="19" t="s">
        <v>50</v>
      </c>
      <c r="B6" s="5">
        <v>131</v>
      </c>
      <c r="C6" s="5">
        <v>120</v>
      </c>
      <c r="D6" s="5">
        <v>135</v>
      </c>
      <c r="E6" s="5">
        <v>115</v>
      </c>
      <c r="F6" s="5">
        <v>123</v>
      </c>
      <c r="G6" s="5">
        <v>235</v>
      </c>
      <c r="H6" s="5"/>
      <c r="I6" s="5"/>
      <c r="J6" s="20"/>
    </row>
    <row r="7" spans="1:10" x14ac:dyDescent="0.25">
      <c r="A7" s="19" t="s">
        <v>51</v>
      </c>
      <c r="B7" s="5">
        <v>220</v>
      </c>
      <c r="C7" s="5">
        <v>135</v>
      </c>
      <c r="D7" s="5">
        <v>258</v>
      </c>
      <c r="E7" s="5">
        <v>148</v>
      </c>
      <c r="F7" s="5">
        <v>209</v>
      </c>
      <c r="G7" s="5">
        <v>456</v>
      </c>
      <c r="H7" s="5"/>
      <c r="I7" s="5"/>
      <c r="J7" s="20"/>
    </row>
    <row r="8" spans="1:10" x14ac:dyDescent="0.25">
      <c r="A8" s="19" t="s">
        <v>52</v>
      </c>
      <c r="B8" s="5">
        <v>350</v>
      </c>
      <c r="C8" s="5">
        <v>330</v>
      </c>
      <c r="D8" s="5">
        <v>654</v>
      </c>
      <c r="E8" s="5">
        <v>256</v>
      </c>
      <c r="F8" s="5">
        <v>359</v>
      </c>
      <c r="G8" s="5">
        <v>236</v>
      </c>
      <c r="H8" s="5"/>
      <c r="I8" s="5"/>
      <c r="J8" s="20"/>
    </row>
    <row r="9" spans="1:10" x14ac:dyDescent="0.25">
      <c r="A9" s="19" t="s">
        <v>53</v>
      </c>
      <c r="B9" s="5">
        <v>118</v>
      </c>
      <c r="C9" s="5">
        <v>523</v>
      </c>
      <c r="D9" s="5">
        <v>258</v>
      </c>
      <c r="E9" s="5">
        <v>356</v>
      </c>
      <c r="F9" s="5">
        <v>423</v>
      </c>
      <c r="G9" s="5">
        <v>254</v>
      </c>
      <c r="H9" s="5"/>
      <c r="I9" s="5"/>
      <c r="J9" s="20"/>
    </row>
    <row r="10" spans="1:10" ht="15.75" thickBot="1" x14ac:dyDescent="0.3">
      <c r="A10" s="23" t="s">
        <v>54</v>
      </c>
      <c r="B10" s="21">
        <v>150</v>
      </c>
      <c r="C10" s="21">
        <v>423</v>
      </c>
      <c r="D10" s="21">
        <v>153</v>
      </c>
      <c r="E10" s="21">
        <v>236</v>
      </c>
      <c r="F10" s="21">
        <v>254</v>
      </c>
      <c r="G10" s="21">
        <v>219</v>
      </c>
      <c r="H10" s="21"/>
      <c r="I10" s="21"/>
      <c r="J10" s="22"/>
    </row>
    <row r="12" spans="1:10" x14ac:dyDescent="0.25">
      <c r="A12" s="5" t="s">
        <v>64</v>
      </c>
      <c r="B12" s="5"/>
      <c r="C12" s="5"/>
      <c r="D12" s="5"/>
      <c r="E12" s="5"/>
      <c r="F12" s="5"/>
      <c r="G12" s="5"/>
    </row>
    <row r="13" spans="1:10" x14ac:dyDescent="0.25">
      <c r="A13" s="5" t="s">
        <v>65</v>
      </c>
      <c r="B13" s="5"/>
      <c r="C13" s="5"/>
      <c r="D13" s="5"/>
      <c r="E13" s="5"/>
      <c r="F13" s="5"/>
      <c r="G13" s="5"/>
    </row>
    <row r="14" spans="1:10" x14ac:dyDescent="0.25">
      <c r="A14" s="5" t="s">
        <v>66</v>
      </c>
      <c r="B14" s="5"/>
    </row>
    <row r="16" spans="1:10" x14ac:dyDescent="0.25">
      <c r="A16" t="s">
        <v>67</v>
      </c>
    </row>
    <row r="18" spans="6:6" x14ac:dyDescent="0.25">
      <c r="F18" s="5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3"/>
  <sheetViews>
    <sheetView workbookViewId="0">
      <selection activeCell="C17" sqref="C17"/>
    </sheetView>
  </sheetViews>
  <sheetFormatPr defaultRowHeight="15" x14ac:dyDescent="0.25"/>
  <cols>
    <col min="1" max="1" width="17.42578125" customWidth="1"/>
    <col min="3" max="3" width="9.140625" customWidth="1"/>
    <col min="8" max="8" width="10" customWidth="1"/>
  </cols>
  <sheetData>
    <row r="2" spans="1:11" ht="24" thickBot="1" x14ac:dyDescent="0.4">
      <c r="A2" s="37" t="s">
        <v>56</v>
      </c>
    </row>
    <row r="3" spans="1:11" ht="45" x14ac:dyDescent="0.25">
      <c r="A3" s="15"/>
      <c r="B3" s="16" t="s">
        <v>40</v>
      </c>
      <c r="C3" s="16" t="s">
        <v>41</v>
      </c>
      <c r="D3" s="16" t="s">
        <v>42</v>
      </c>
      <c r="E3" s="16" t="s">
        <v>43</v>
      </c>
      <c r="F3" s="16" t="s">
        <v>44</v>
      </c>
      <c r="G3" s="16" t="s">
        <v>45</v>
      </c>
      <c r="H3" s="17" t="s">
        <v>46</v>
      </c>
      <c r="I3" s="17" t="s">
        <v>47</v>
      </c>
      <c r="J3" s="17" t="s">
        <v>48</v>
      </c>
      <c r="K3" s="18" t="s">
        <v>49</v>
      </c>
    </row>
    <row r="4" spans="1:11" x14ac:dyDescent="0.25">
      <c r="A4" s="19" t="s">
        <v>50</v>
      </c>
      <c r="B4" s="5">
        <v>131</v>
      </c>
      <c r="C4" s="5">
        <v>120</v>
      </c>
      <c r="D4" s="5">
        <v>135</v>
      </c>
      <c r="E4" s="5">
        <v>115</v>
      </c>
      <c r="F4" s="5">
        <v>123</v>
      </c>
      <c r="G4" s="5">
        <v>235</v>
      </c>
      <c r="H4" s="5"/>
      <c r="I4" s="5"/>
      <c r="J4" s="5"/>
      <c r="K4" s="20"/>
    </row>
    <row r="5" spans="1:11" x14ac:dyDescent="0.25">
      <c r="A5" s="19" t="s">
        <v>51</v>
      </c>
      <c r="B5" s="5">
        <v>220</v>
      </c>
      <c r="C5" s="5">
        <v>135</v>
      </c>
      <c r="D5" s="5">
        <v>258</v>
      </c>
      <c r="E5" s="5">
        <v>148</v>
      </c>
      <c r="F5" s="5">
        <v>209</v>
      </c>
      <c r="G5" s="5">
        <v>456</v>
      </c>
      <c r="H5" s="5"/>
      <c r="I5" s="5"/>
      <c r="J5" s="5"/>
      <c r="K5" s="20"/>
    </row>
    <row r="6" spans="1:11" x14ac:dyDescent="0.25">
      <c r="A6" s="19" t="s">
        <v>52</v>
      </c>
      <c r="B6" s="5">
        <v>350</v>
      </c>
      <c r="C6" s="5">
        <v>330</v>
      </c>
      <c r="D6" s="5">
        <v>654</v>
      </c>
      <c r="E6" s="5">
        <v>256</v>
      </c>
      <c r="F6" s="5">
        <v>359</v>
      </c>
      <c r="G6" s="5">
        <v>236</v>
      </c>
      <c r="H6" s="5"/>
      <c r="I6" s="5"/>
      <c r="J6" s="5"/>
      <c r="K6" s="20"/>
    </row>
    <row r="7" spans="1:11" x14ac:dyDescent="0.25">
      <c r="A7" s="19" t="s">
        <v>53</v>
      </c>
      <c r="B7" s="5">
        <v>118</v>
      </c>
      <c r="C7" s="5">
        <v>523</v>
      </c>
      <c r="D7" s="5">
        <v>258</v>
      </c>
      <c r="E7" s="5">
        <v>356</v>
      </c>
      <c r="F7" s="5">
        <v>423</v>
      </c>
      <c r="G7" s="5">
        <v>254</v>
      </c>
      <c r="H7" s="5"/>
      <c r="I7" s="5"/>
      <c r="J7" s="5"/>
      <c r="K7" s="20"/>
    </row>
    <row r="8" spans="1:11" ht="15.75" thickBot="1" x14ac:dyDescent="0.3">
      <c r="A8" s="23" t="s">
        <v>54</v>
      </c>
      <c r="B8" s="21">
        <v>150</v>
      </c>
      <c r="C8" s="21">
        <v>423</v>
      </c>
      <c r="D8" s="21">
        <v>153</v>
      </c>
      <c r="E8" s="21">
        <v>236</v>
      </c>
      <c r="F8" s="21">
        <v>254</v>
      </c>
      <c r="G8" s="21">
        <v>219</v>
      </c>
      <c r="H8" s="21"/>
      <c r="I8" s="21"/>
      <c r="J8" s="21"/>
      <c r="K8" s="22"/>
    </row>
    <row r="10" spans="1:11" x14ac:dyDescent="0.25">
      <c r="A10" s="6" t="s">
        <v>57</v>
      </c>
    </row>
    <row r="11" spans="1:11" x14ac:dyDescent="0.25">
      <c r="A11" s="6" t="s">
        <v>58</v>
      </c>
    </row>
    <row r="13" spans="1:11" ht="18.75" x14ac:dyDescent="0.3">
      <c r="A13" s="38" t="s">
        <v>59</v>
      </c>
    </row>
  </sheetData>
  <sheetProtection algorithmName="SHA-512" hashValue="xTKG+vpZTMBFLaDFy8tf84h9xfap12TFUeE38tb4pvh7ey8a8KwdCvsM/LIoOOvtmKXEKPqmxHaOuElURjEkMw==" saltValue="YIT9IgQ6QyasugOaJ+Tr2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2"/>
  <sheetViews>
    <sheetView workbookViewId="0">
      <selection activeCell="F12" sqref="F12"/>
    </sheetView>
  </sheetViews>
  <sheetFormatPr defaultRowHeight="15" x14ac:dyDescent="0.25"/>
  <cols>
    <col min="5" max="5" width="14.28515625" bestFit="1" customWidth="1"/>
    <col min="6" max="6" width="12.28515625" customWidth="1"/>
    <col min="7" max="7" width="14.5703125" bestFit="1" customWidth="1"/>
    <col min="8" max="8" width="11.85546875" bestFit="1" customWidth="1"/>
  </cols>
  <sheetData>
    <row r="3" spans="1:10" x14ac:dyDescent="0.25">
      <c r="A3" s="1" t="s">
        <v>0</v>
      </c>
      <c r="B3" s="1" t="s">
        <v>1</v>
      </c>
      <c r="C3" s="1" t="s">
        <v>2</v>
      </c>
      <c r="D3" s="1" t="s">
        <v>3</v>
      </c>
      <c r="E3" s="2" t="s">
        <v>9</v>
      </c>
      <c r="F3" s="2" t="s">
        <v>10</v>
      </c>
      <c r="G3" s="2" t="s">
        <v>11</v>
      </c>
      <c r="H3" s="2" t="s">
        <v>12</v>
      </c>
      <c r="I3" s="2"/>
      <c r="J3" s="2"/>
    </row>
    <row r="4" spans="1:10" x14ac:dyDescent="0.25">
      <c r="A4" s="3">
        <v>38038</v>
      </c>
      <c r="B4" s="3">
        <f>A4-5559</f>
        <v>32479</v>
      </c>
      <c r="C4" s="3">
        <f>A4+125</f>
        <v>38163</v>
      </c>
      <c r="D4" s="3">
        <f>C4</f>
        <v>38163</v>
      </c>
    </row>
    <row r="5" spans="1:10" x14ac:dyDescent="0.25">
      <c r="A5" s="3">
        <v>4019</v>
      </c>
      <c r="B5" s="3">
        <v>20186</v>
      </c>
      <c r="C5" s="3">
        <v>23</v>
      </c>
      <c r="D5" s="3">
        <f t="shared" ref="D5:D12" si="0">C5</f>
        <v>23</v>
      </c>
    </row>
    <row r="6" spans="1:10" x14ac:dyDescent="0.25">
      <c r="A6" s="3">
        <v>15802</v>
      </c>
      <c r="B6" s="3">
        <v>13563</v>
      </c>
      <c r="C6" s="3">
        <f t="shared" ref="C6:C12" si="1">A6+125</f>
        <v>15927</v>
      </c>
      <c r="D6" s="3">
        <f t="shared" si="0"/>
        <v>15927</v>
      </c>
    </row>
    <row r="7" spans="1:10" x14ac:dyDescent="0.25">
      <c r="A7" s="3">
        <v>5659</v>
      </c>
      <c r="B7" s="3">
        <v>7223</v>
      </c>
      <c r="C7" s="3">
        <f t="shared" si="1"/>
        <v>5784</v>
      </c>
      <c r="D7" s="3">
        <f t="shared" si="0"/>
        <v>5784</v>
      </c>
    </row>
    <row r="8" spans="1:10" x14ac:dyDescent="0.25">
      <c r="A8" s="3">
        <v>5749</v>
      </c>
      <c r="B8" s="3">
        <v>12077</v>
      </c>
      <c r="C8" s="3">
        <f t="shared" si="1"/>
        <v>5874</v>
      </c>
      <c r="D8" s="3">
        <f t="shared" si="0"/>
        <v>5874</v>
      </c>
    </row>
    <row r="9" spans="1:10" x14ac:dyDescent="0.25">
      <c r="A9" s="3">
        <v>28801</v>
      </c>
      <c r="B9" s="3">
        <v>7981</v>
      </c>
      <c r="C9" s="3">
        <f t="shared" si="1"/>
        <v>28926</v>
      </c>
      <c r="D9" s="3">
        <f t="shared" si="0"/>
        <v>28926</v>
      </c>
    </row>
    <row r="10" spans="1:10" x14ac:dyDescent="0.25">
      <c r="A10" s="3">
        <v>5160</v>
      </c>
      <c r="B10" s="3">
        <v>7038</v>
      </c>
      <c r="C10" s="3">
        <f t="shared" si="1"/>
        <v>5285</v>
      </c>
      <c r="D10" s="3">
        <f t="shared" si="0"/>
        <v>5285</v>
      </c>
    </row>
    <row r="11" spans="1:10" x14ac:dyDescent="0.25">
      <c r="A11" s="3">
        <v>15878</v>
      </c>
      <c r="B11" s="3">
        <v>11228</v>
      </c>
      <c r="C11" s="3">
        <f t="shared" si="1"/>
        <v>16003</v>
      </c>
      <c r="D11" s="3">
        <f t="shared" si="0"/>
        <v>16003</v>
      </c>
    </row>
    <row r="12" spans="1:10" x14ac:dyDescent="0.25">
      <c r="A12" s="3">
        <v>35241</v>
      </c>
      <c r="B12" s="3">
        <v>8157</v>
      </c>
      <c r="C12" s="3">
        <f t="shared" si="1"/>
        <v>35366</v>
      </c>
      <c r="D12" s="3">
        <f t="shared" si="0"/>
        <v>35366</v>
      </c>
    </row>
  </sheetData>
  <sheetProtection algorithmName="SHA-512" hashValue="NRt0K/4ifgo2YwA9c/huntpTw3AjYE6apcQVE6GUj9jPIG/JvicnhnAATzNunEgVI9MYB0CEbt7vxeir1OziYw==" saltValue="S1IVBDfK1HbQdXy5UMIxz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D28" sqref="D28"/>
    </sheetView>
  </sheetViews>
  <sheetFormatPr defaultRowHeight="15" x14ac:dyDescent="0.25"/>
  <cols>
    <col min="1" max="1" width="10.28515625" customWidth="1"/>
    <col min="2" max="2" width="13.85546875" customWidth="1"/>
    <col min="3" max="3" width="14.7109375" customWidth="1"/>
    <col min="4" max="4" width="13.28515625" customWidth="1"/>
    <col min="5" max="5" width="16.85546875" customWidth="1"/>
    <col min="6" max="6" width="16.140625" customWidth="1"/>
  </cols>
  <sheetData>
    <row r="1" spans="1:6" x14ac:dyDescent="0.25">
      <c r="A1" s="39" t="s">
        <v>61</v>
      </c>
      <c r="B1" t="s">
        <v>68</v>
      </c>
    </row>
    <row r="2" spans="1:6" x14ac:dyDescent="0.25">
      <c r="A2" s="39"/>
    </row>
    <row r="4" spans="1:6" ht="51" x14ac:dyDescent="0.25">
      <c r="A4" s="45" t="s">
        <v>69</v>
      </c>
      <c r="B4" s="46" t="s">
        <v>70</v>
      </c>
      <c r="C4" s="46" t="s">
        <v>71</v>
      </c>
      <c r="D4" s="46" t="s">
        <v>72</v>
      </c>
      <c r="E4" s="47" t="s">
        <v>73</v>
      </c>
      <c r="F4" s="46" t="s">
        <v>74</v>
      </c>
    </row>
    <row r="5" spans="1:6" x14ac:dyDescent="0.25">
      <c r="A5" s="5">
        <v>750.33749999999998</v>
      </c>
    </row>
    <row r="6" spans="1:6" x14ac:dyDescent="0.25">
      <c r="A6" s="5">
        <v>780.36299999999994</v>
      </c>
    </row>
    <row r="7" spans="1:6" x14ac:dyDescent="0.25">
      <c r="A7" s="5">
        <v>765.30600000000004</v>
      </c>
    </row>
    <row r="8" spans="1:6" x14ac:dyDescent="0.25">
      <c r="A8" s="5">
        <v>801.45899999999995</v>
      </c>
    </row>
    <row r="9" spans="1:6" x14ac:dyDescent="0.25">
      <c r="A9" s="5">
        <v>12356.3</v>
      </c>
    </row>
    <row r="10" spans="1:6" x14ac:dyDescent="0.25">
      <c r="A10" s="5">
        <v>78.046500000000009</v>
      </c>
    </row>
    <row r="11" spans="1:6" x14ac:dyDescent="0.25">
      <c r="A11" s="5">
        <v>3.714</v>
      </c>
    </row>
    <row r="12" spans="1:6" x14ac:dyDescent="0.25">
      <c r="A12" s="5">
        <v>1953.777</v>
      </c>
    </row>
    <row r="13" spans="1:6" x14ac:dyDescent="0.25">
      <c r="A13" s="5">
        <v>243077.25</v>
      </c>
    </row>
    <row r="14" spans="1:6" x14ac:dyDescent="0.25">
      <c r="A14" s="5">
        <v>1983.645</v>
      </c>
    </row>
    <row r="15" spans="1:6" x14ac:dyDescent="0.25">
      <c r="A15" s="5">
        <v>1953.6029999999998</v>
      </c>
    </row>
    <row r="16" spans="1:6" x14ac:dyDescent="0.25">
      <c r="A16" s="5">
        <v>37.087499999999999</v>
      </c>
    </row>
    <row r="17" spans="1:1" x14ac:dyDescent="0.25">
      <c r="A17" s="5">
        <v>109.9665</v>
      </c>
    </row>
    <row r="18" spans="1:1" x14ac:dyDescent="0.25">
      <c r="A18" s="5">
        <v>1569.3705</v>
      </c>
    </row>
    <row r="19" spans="1:1" x14ac:dyDescent="0.25">
      <c r="A19" s="5">
        <v>61.0563</v>
      </c>
    </row>
    <row r="20" spans="1:1" x14ac:dyDescent="0.25">
      <c r="A20" s="5">
        <v>2253.0708</v>
      </c>
    </row>
    <row r="21" spans="1:1" x14ac:dyDescent="0.25">
      <c r="A21" s="5">
        <v>1444.3559999999998</v>
      </c>
    </row>
    <row r="22" spans="1:1" x14ac:dyDescent="0.25">
      <c r="A22" s="5">
        <v>294.31950000000001</v>
      </c>
    </row>
    <row r="23" spans="1:1" x14ac:dyDescent="0.25">
      <c r="A23" s="5">
        <v>1569.3705</v>
      </c>
    </row>
    <row r="24" spans="1:1" x14ac:dyDescent="0.25">
      <c r="A24" s="5">
        <v>61.0563</v>
      </c>
    </row>
    <row r="25" spans="1:1" x14ac:dyDescent="0.25">
      <c r="A25" s="5">
        <v>2253.0708</v>
      </c>
    </row>
    <row r="26" spans="1:1" x14ac:dyDescent="0.25">
      <c r="A26" s="5">
        <v>1444.3559999999998</v>
      </c>
    </row>
    <row r="27" spans="1:1" x14ac:dyDescent="0.25">
      <c r="A27" s="5">
        <v>294.31950000000001</v>
      </c>
    </row>
    <row r="28" spans="1:1" x14ac:dyDescent="0.25">
      <c r="A28" s="5">
        <v>765.30600000000004</v>
      </c>
    </row>
    <row r="29" spans="1:1" x14ac:dyDescent="0.25">
      <c r="A29" s="5">
        <v>78.046500000000009</v>
      </c>
    </row>
    <row r="30" spans="1:1" x14ac:dyDescent="0.25">
      <c r="A30" s="5">
        <v>1983.645</v>
      </c>
    </row>
    <row r="31" spans="1:1" x14ac:dyDescent="0.25">
      <c r="A31" s="5">
        <v>1569.3705</v>
      </c>
    </row>
    <row r="32" spans="1:1" x14ac:dyDescent="0.25">
      <c r="A32" s="5">
        <v>2253.0708</v>
      </c>
    </row>
    <row r="33" spans="1:2" x14ac:dyDescent="0.25">
      <c r="A33" s="5">
        <v>294.31950000000001</v>
      </c>
    </row>
    <row r="34" spans="1:2" x14ac:dyDescent="0.25">
      <c r="A34" s="5">
        <v>61.0565</v>
      </c>
    </row>
    <row r="36" spans="1:2" x14ac:dyDescent="0.25">
      <c r="A36" t="s">
        <v>75</v>
      </c>
      <c r="B36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"/>
  <sheetViews>
    <sheetView workbookViewId="0"/>
  </sheetViews>
  <sheetFormatPr defaultRowHeight="12.75" x14ac:dyDescent="0.2"/>
  <cols>
    <col min="1" max="1" width="15.140625" style="58" customWidth="1"/>
    <col min="2" max="16384" width="9.140625" style="58"/>
  </cols>
  <sheetData>
    <row r="2" spans="1:7" ht="24" thickBot="1" x14ac:dyDescent="0.4">
      <c r="A2" s="57" t="s">
        <v>56</v>
      </c>
      <c r="B2" s="57"/>
      <c r="C2" s="57"/>
      <c r="D2" s="57"/>
      <c r="E2" s="57"/>
      <c r="F2" s="57"/>
      <c r="G2" s="57"/>
    </row>
    <row r="3" spans="1:7" ht="15" x14ac:dyDescent="0.2">
      <c r="A3" s="59"/>
      <c r="B3" s="60" t="s">
        <v>40</v>
      </c>
      <c r="C3" s="60" t="s">
        <v>41</v>
      </c>
      <c r="D3" s="60" t="s">
        <v>42</v>
      </c>
      <c r="E3" s="60" t="s">
        <v>43</v>
      </c>
      <c r="F3" s="60" t="s">
        <v>44</v>
      </c>
      <c r="G3" s="61" t="s">
        <v>45</v>
      </c>
    </row>
    <row r="4" spans="1:7" x14ac:dyDescent="0.2">
      <c r="A4" s="62" t="s">
        <v>99</v>
      </c>
      <c r="B4" s="63">
        <v>131</v>
      </c>
      <c r="C4" s="63">
        <v>120</v>
      </c>
      <c r="D4" s="63">
        <v>135</v>
      </c>
      <c r="E4" s="63">
        <v>115</v>
      </c>
      <c r="F4" s="63">
        <v>123</v>
      </c>
      <c r="G4" s="64">
        <v>235</v>
      </c>
    </row>
    <row r="5" spans="1:7" x14ac:dyDescent="0.2">
      <c r="A5" s="62" t="s">
        <v>100</v>
      </c>
      <c r="B5" s="63">
        <v>220</v>
      </c>
      <c r="C5" s="63"/>
      <c r="D5" s="63"/>
      <c r="E5" s="63">
        <v>148</v>
      </c>
      <c r="F5" s="63">
        <v>209</v>
      </c>
      <c r="G5" s="64">
        <v>456</v>
      </c>
    </row>
    <row r="6" spans="1:7" x14ac:dyDescent="0.2">
      <c r="A6" s="62" t="s">
        <v>101</v>
      </c>
      <c r="B6" s="63">
        <v>350</v>
      </c>
      <c r="C6" s="63">
        <v>330</v>
      </c>
      <c r="D6" s="63">
        <v>654</v>
      </c>
      <c r="E6" s="63">
        <v>256</v>
      </c>
      <c r="F6" s="63">
        <v>359</v>
      </c>
      <c r="G6" s="64">
        <v>236</v>
      </c>
    </row>
    <row r="7" spans="1:7" x14ac:dyDescent="0.2">
      <c r="A7" s="62" t="s">
        <v>102</v>
      </c>
      <c r="B7" s="63"/>
      <c r="C7" s="63">
        <v>523</v>
      </c>
      <c r="D7" s="63">
        <v>258</v>
      </c>
      <c r="E7" s="63">
        <v>356</v>
      </c>
      <c r="F7" s="63"/>
      <c r="G7" s="64">
        <v>254</v>
      </c>
    </row>
    <row r="8" spans="1:7" ht="13.5" thickBot="1" x14ac:dyDescent="0.25">
      <c r="A8" s="65" t="s">
        <v>103</v>
      </c>
      <c r="B8" s="66">
        <v>150</v>
      </c>
      <c r="C8" s="66">
        <v>423</v>
      </c>
      <c r="D8" s="66">
        <v>153</v>
      </c>
      <c r="E8" s="66">
        <v>236</v>
      </c>
      <c r="F8" s="66">
        <v>254</v>
      </c>
      <c r="G8" s="67">
        <v>219</v>
      </c>
    </row>
    <row r="10" spans="1:7" x14ac:dyDescent="0.2">
      <c r="A10" s="58" t="s">
        <v>66</v>
      </c>
      <c r="C10" s="68"/>
    </row>
    <row r="11" spans="1:7" x14ac:dyDescent="0.2">
      <c r="A11" s="58" t="s">
        <v>104</v>
      </c>
      <c r="C11" s="68"/>
    </row>
    <row r="12" spans="1:7" x14ac:dyDescent="0.2">
      <c r="A12" s="58" t="s">
        <v>105</v>
      </c>
      <c r="C12" s="68"/>
    </row>
    <row r="13" spans="1:7" x14ac:dyDescent="0.2">
      <c r="A13" s="58" t="s">
        <v>106</v>
      </c>
      <c r="C13" s="68"/>
    </row>
    <row r="14" spans="1:7" x14ac:dyDescent="0.2">
      <c r="A14" s="58" t="s">
        <v>107</v>
      </c>
      <c r="C14" s="68"/>
    </row>
  </sheetData>
  <sheetProtection algorithmName="SHA-512" hashValue="yzyo1s8gt0RmnJlzRVvFCL2Fxq2Ac3V58DpnEUq/9ROm1XhztYyl2n/wP+N7BgSXpOdL7W8mDaTp/tgAJUm55A==" saltValue="7eM1BnxxE21vROYGDEZHaQ==" spinCount="100000" sheet="1" objects="1" scenarios="1"/>
  <mergeCells count="1">
    <mergeCell ref="A2:G2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workbookViewId="0">
      <selection activeCell="O17" sqref="O17"/>
    </sheetView>
  </sheetViews>
  <sheetFormatPr defaultRowHeight="15" x14ac:dyDescent="0.25"/>
  <cols>
    <col min="12" max="12" width="48.42578125" customWidth="1"/>
    <col min="13" max="13" width="11" customWidth="1"/>
  </cols>
  <sheetData>
    <row r="2" spans="1:13" x14ac:dyDescent="0.25">
      <c r="A2" s="39" t="s">
        <v>61</v>
      </c>
      <c r="B2" s="48" t="s">
        <v>77</v>
      </c>
    </row>
    <row r="3" spans="1:13" x14ac:dyDescent="0.25">
      <c r="A3" s="40"/>
      <c r="B3" t="s">
        <v>78</v>
      </c>
    </row>
    <row r="5" spans="1:13" ht="45" x14ac:dyDescent="0.25">
      <c r="B5" s="49" t="s">
        <v>79</v>
      </c>
      <c r="C5" s="50" t="s">
        <v>80</v>
      </c>
      <c r="D5" s="50" t="s">
        <v>81</v>
      </c>
      <c r="E5" s="50" t="s">
        <v>82</v>
      </c>
      <c r="F5" s="49" t="s">
        <v>83</v>
      </c>
      <c r="G5" s="49" t="s">
        <v>84</v>
      </c>
      <c r="H5" s="49" t="s">
        <v>85</v>
      </c>
      <c r="I5" s="49" t="s">
        <v>86</v>
      </c>
      <c r="L5" s="51" t="s">
        <v>87</v>
      </c>
    </row>
    <row r="6" spans="1:13" x14ac:dyDescent="0.25">
      <c r="B6" s="5">
        <v>2013</v>
      </c>
      <c r="C6" s="5" t="s">
        <v>40</v>
      </c>
      <c r="D6" s="5" t="s">
        <v>88</v>
      </c>
      <c r="E6" s="5">
        <v>300</v>
      </c>
      <c r="F6" s="52">
        <v>250</v>
      </c>
      <c r="G6" s="53"/>
      <c r="H6" s="54"/>
      <c r="I6" s="54"/>
      <c r="L6" s="55" t="s">
        <v>89</v>
      </c>
      <c r="M6" s="56"/>
    </row>
    <row r="7" spans="1:13" x14ac:dyDescent="0.25">
      <c r="B7" s="5">
        <v>2013</v>
      </c>
      <c r="C7" s="5" t="s">
        <v>40</v>
      </c>
      <c r="D7" s="5" t="s">
        <v>90</v>
      </c>
      <c r="E7" s="5">
        <v>550</v>
      </c>
      <c r="F7" s="52">
        <v>260</v>
      </c>
      <c r="G7" s="54"/>
      <c r="H7" s="54"/>
      <c r="I7" s="54"/>
      <c r="L7" s="55" t="s">
        <v>91</v>
      </c>
      <c r="M7" s="56"/>
    </row>
    <row r="8" spans="1:13" x14ac:dyDescent="0.25">
      <c r="B8" s="5">
        <v>2013</v>
      </c>
      <c r="C8" s="5" t="s">
        <v>42</v>
      </c>
      <c r="D8" s="5" t="s">
        <v>90</v>
      </c>
      <c r="E8" s="5">
        <v>120</v>
      </c>
      <c r="F8" s="52">
        <v>255</v>
      </c>
      <c r="G8" s="54"/>
      <c r="H8" s="54"/>
      <c r="I8" s="54"/>
      <c r="L8" s="55" t="s">
        <v>92</v>
      </c>
      <c r="M8" s="56"/>
    </row>
    <row r="9" spans="1:13" x14ac:dyDescent="0.25">
      <c r="B9" s="5">
        <v>2013</v>
      </c>
      <c r="C9" s="5" t="s">
        <v>42</v>
      </c>
      <c r="D9" s="5" t="s">
        <v>93</v>
      </c>
      <c r="E9" s="5">
        <v>190</v>
      </c>
      <c r="F9" s="52">
        <v>267</v>
      </c>
      <c r="G9" s="54"/>
      <c r="H9" s="54"/>
      <c r="I9" s="54"/>
      <c r="L9" s="55" t="s">
        <v>94</v>
      </c>
      <c r="M9" s="56"/>
    </row>
    <row r="10" spans="1:13" x14ac:dyDescent="0.25">
      <c r="B10" s="5">
        <v>2013</v>
      </c>
      <c r="C10" s="5" t="s">
        <v>43</v>
      </c>
      <c r="D10" s="5" t="s">
        <v>95</v>
      </c>
      <c r="E10" s="5">
        <v>120</v>
      </c>
      <c r="F10" s="52">
        <v>258</v>
      </c>
      <c r="G10" s="54"/>
      <c r="H10" s="54"/>
      <c r="I10" s="54"/>
      <c r="L10" s="55" t="s">
        <v>96</v>
      </c>
      <c r="M10" s="56"/>
    </row>
    <row r="11" spans="1:13" x14ac:dyDescent="0.25">
      <c r="B11" s="5">
        <v>2013</v>
      </c>
      <c r="C11" s="5" t="s">
        <v>43</v>
      </c>
      <c r="D11" s="5" t="s">
        <v>97</v>
      </c>
      <c r="E11" s="5">
        <v>370</v>
      </c>
      <c r="F11" s="52">
        <v>260</v>
      </c>
      <c r="G11" s="54"/>
      <c r="H11" s="54"/>
      <c r="I11" s="54"/>
      <c r="L11" s="55" t="s">
        <v>98</v>
      </c>
      <c r="M11" s="56"/>
    </row>
    <row r="12" spans="1:13" x14ac:dyDescent="0.25">
      <c r="B12" s="5">
        <v>2014</v>
      </c>
      <c r="C12" s="5" t="s">
        <v>40</v>
      </c>
      <c r="D12" s="5" t="s">
        <v>93</v>
      </c>
      <c r="E12" s="5">
        <v>200</v>
      </c>
      <c r="F12" s="52">
        <v>60</v>
      </c>
      <c r="G12" s="54"/>
      <c r="H12" s="54"/>
      <c r="I12" s="54"/>
    </row>
    <row r="13" spans="1:13" x14ac:dyDescent="0.25">
      <c r="B13" s="5">
        <v>2014</v>
      </c>
      <c r="C13" s="5" t="s">
        <v>40</v>
      </c>
      <c r="D13" s="5" t="s">
        <v>90</v>
      </c>
      <c r="E13" s="5">
        <v>280</v>
      </c>
      <c r="F13" s="52">
        <v>65</v>
      </c>
      <c r="G13" s="54"/>
      <c r="H13" s="54"/>
      <c r="I13" s="54"/>
    </row>
    <row r="14" spans="1:13" x14ac:dyDescent="0.25">
      <c r="B14" s="5">
        <v>2014</v>
      </c>
      <c r="C14" s="5" t="s">
        <v>41</v>
      </c>
      <c r="D14" s="5" t="s">
        <v>97</v>
      </c>
      <c r="E14" s="5">
        <v>250</v>
      </c>
      <c r="F14" s="52">
        <v>58</v>
      </c>
      <c r="G14" s="54"/>
      <c r="H14" s="54"/>
      <c r="I14" s="54"/>
    </row>
    <row r="15" spans="1:13" x14ac:dyDescent="0.25">
      <c r="B15" s="5">
        <v>2014</v>
      </c>
      <c r="C15" s="5" t="s">
        <v>41</v>
      </c>
      <c r="D15" s="5" t="s">
        <v>95</v>
      </c>
      <c r="E15" s="5">
        <v>480</v>
      </c>
      <c r="F15" s="52">
        <v>66</v>
      </c>
      <c r="G15" s="54"/>
      <c r="H15" s="54"/>
      <c r="I15" s="54"/>
    </row>
    <row r="16" spans="1:13" x14ac:dyDescent="0.25">
      <c r="B16" s="5">
        <v>2014</v>
      </c>
      <c r="C16" s="5" t="s">
        <v>43</v>
      </c>
      <c r="D16" s="5" t="s">
        <v>88</v>
      </c>
      <c r="E16" s="5">
        <v>210</v>
      </c>
      <c r="F16" s="52">
        <v>65</v>
      </c>
      <c r="G16" s="54"/>
      <c r="H16" s="54"/>
      <c r="I16" s="54"/>
    </row>
    <row r="17" spans="2:9" x14ac:dyDescent="0.25">
      <c r="B17" s="5">
        <v>2015</v>
      </c>
      <c r="C17" s="5" t="s">
        <v>40</v>
      </c>
      <c r="D17" s="5" t="s">
        <v>95</v>
      </c>
      <c r="E17" s="5">
        <v>325</v>
      </c>
      <c r="F17" s="52">
        <v>99</v>
      </c>
      <c r="G17" s="54"/>
      <c r="H17" s="54"/>
      <c r="I17" s="54"/>
    </row>
    <row r="18" spans="2:9" x14ac:dyDescent="0.25">
      <c r="B18" s="5">
        <v>2015</v>
      </c>
      <c r="C18" s="5" t="s">
        <v>42</v>
      </c>
      <c r="D18" s="5" t="s">
        <v>90</v>
      </c>
      <c r="E18" s="5">
        <v>165</v>
      </c>
      <c r="F18" s="52">
        <v>105</v>
      </c>
      <c r="G18" s="54"/>
      <c r="H18" s="54"/>
      <c r="I18" s="54"/>
    </row>
    <row r="19" spans="2:9" x14ac:dyDescent="0.25">
      <c r="B19" s="5">
        <v>2015</v>
      </c>
      <c r="C19" s="5" t="s">
        <v>41</v>
      </c>
      <c r="D19" s="5" t="s">
        <v>88</v>
      </c>
      <c r="E19" s="5">
        <v>370</v>
      </c>
      <c r="F19" s="52">
        <v>58</v>
      </c>
      <c r="G19" s="54"/>
      <c r="H19" s="54"/>
      <c r="I19" s="54"/>
    </row>
    <row r="20" spans="2:9" x14ac:dyDescent="0.25">
      <c r="B20" s="5">
        <v>2015</v>
      </c>
      <c r="C20" s="5" t="s">
        <v>41</v>
      </c>
      <c r="D20" s="5" t="s">
        <v>97</v>
      </c>
      <c r="E20" s="5">
        <v>270</v>
      </c>
      <c r="F20" s="52">
        <v>100</v>
      </c>
      <c r="G20" s="54"/>
      <c r="H20" s="54"/>
      <c r="I20" s="54"/>
    </row>
    <row r="21" spans="2:9" x14ac:dyDescent="0.25">
      <c r="B21" s="5">
        <v>2016</v>
      </c>
      <c r="C21" s="5" t="s">
        <v>41</v>
      </c>
      <c r="D21" s="5" t="s">
        <v>95</v>
      </c>
      <c r="E21" s="5">
        <v>155</v>
      </c>
      <c r="F21" s="52">
        <v>75</v>
      </c>
      <c r="G21" s="54"/>
      <c r="H21" s="54"/>
      <c r="I21" s="54"/>
    </row>
    <row r="22" spans="2:9" x14ac:dyDescent="0.25">
      <c r="B22" s="5">
        <v>2016</v>
      </c>
      <c r="C22" s="5" t="s">
        <v>43</v>
      </c>
      <c r="D22" s="5" t="s">
        <v>88</v>
      </c>
      <c r="E22" s="5">
        <v>158</v>
      </c>
      <c r="F22" s="52">
        <v>48</v>
      </c>
      <c r="G22" s="54"/>
      <c r="H22" s="54"/>
      <c r="I22" s="54"/>
    </row>
    <row r="23" spans="2:9" x14ac:dyDescent="0.25">
      <c r="B23" s="5">
        <v>2017</v>
      </c>
      <c r="C23" s="5" t="s">
        <v>41</v>
      </c>
      <c r="D23" s="5" t="s">
        <v>90</v>
      </c>
      <c r="E23" s="5">
        <v>320</v>
      </c>
      <c r="F23" s="52">
        <v>98</v>
      </c>
      <c r="G23" s="54"/>
      <c r="H23" s="54"/>
      <c r="I23" s="5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C13" sqref="C13"/>
    </sheetView>
  </sheetViews>
  <sheetFormatPr defaultRowHeight="15" x14ac:dyDescent="0.25"/>
  <cols>
    <col min="1" max="1" width="10.85546875" customWidth="1"/>
    <col min="3" max="3" width="14.140625" bestFit="1" customWidth="1"/>
    <col min="4" max="4" width="13.42578125" bestFit="1" customWidth="1"/>
    <col min="5" max="5" width="19" bestFit="1" customWidth="1"/>
    <col min="6" max="6" width="20" customWidth="1"/>
  </cols>
  <sheetData>
    <row r="1" spans="1:6" x14ac:dyDescent="0.25">
      <c r="A1" s="69" t="s">
        <v>108</v>
      </c>
      <c r="B1" s="70" t="s">
        <v>109</v>
      </c>
    </row>
    <row r="3" spans="1:6" x14ac:dyDescent="0.25">
      <c r="A3" s="71" t="s">
        <v>110</v>
      </c>
      <c r="B3" s="72" t="s">
        <v>111</v>
      </c>
    </row>
    <row r="4" spans="1:6" x14ac:dyDescent="0.25">
      <c r="A4" s="71"/>
      <c r="B4" s="72" t="s">
        <v>112</v>
      </c>
    </row>
    <row r="5" spans="1:6" x14ac:dyDescent="0.25">
      <c r="A5" s="71"/>
      <c r="B5" t="s">
        <v>113</v>
      </c>
    </row>
    <row r="6" spans="1:6" x14ac:dyDescent="0.25">
      <c r="B6" t="s">
        <v>114</v>
      </c>
    </row>
    <row r="7" spans="1:6" ht="15.75" thickBot="1" x14ac:dyDescent="0.3"/>
    <row r="8" spans="1:6" x14ac:dyDescent="0.25">
      <c r="B8" s="73" t="s">
        <v>115</v>
      </c>
      <c r="C8" s="74"/>
      <c r="D8" s="75" t="s">
        <v>116</v>
      </c>
      <c r="E8" s="75" t="s">
        <v>117</v>
      </c>
      <c r="F8" s="76" t="s">
        <v>118</v>
      </c>
    </row>
    <row r="9" spans="1:6" x14ac:dyDescent="0.25">
      <c r="B9" s="77" t="s">
        <v>119</v>
      </c>
      <c r="C9" s="78"/>
      <c r="D9" s="79">
        <v>25234</v>
      </c>
      <c r="E9" s="79">
        <v>38038</v>
      </c>
      <c r="F9" s="80"/>
    </row>
    <row r="10" spans="1:6" x14ac:dyDescent="0.25">
      <c r="B10" s="77" t="s">
        <v>120</v>
      </c>
      <c r="C10" s="78"/>
      <c r="D10" s="79">
        <v>5559</v>
      </c>
      <c r="E10" s="79">
        <v>4019</v>
      </c>
      <c r="F10" s="81"/>
    </row>
    <row r="11" spans="1:6" x14ac:dyDescent="0.25">
      <c r="B11" s="77" t="s">
        <v>121</v>
      </c>
      <c r="C11" s="78"/>
      <c r="D11" s="79">
        <v>20186</v>
      </c>
      <c r="E11" s="79">
        <v>15802</v>
      </c>
      <c r="F11" s="80"/>
    </row>
    <row r="12" spans="1:6" x14ac:dyDescent="0.25">
      <c r="B12" s="77" t="s">
        <v>122</v>
      </c>
      <c r="C12" s="78"/>
      <c r="D12" s="79">
        <v>13563</v>
      </c>
      <c r="E12" s="79">
        <v>5659</v>
      </c>
      <c r="F12" s="80"/>
    </row>
    <row r="13" spans="1:6" x14ac:dyDescent="0.25">
      <c r="B13" s="77" t="s">
        <v>123</v>
      </c>
      <c r="C13" s="78"/>
      <c r="D13" s="79">
        <v>7223</v>
      </c>
      <c r="E13" s="79">
        <v>5749</v>
      </c>
      <c r="F13" s="80"/>
    </row>
    <row r="14" spans="1:6" x14ac:dyDescent="0.25">
      <c r="B14" s="77" t="s">
        <v>124</v>
      </c>
      <c r="C14" s="78"/>
      <c r="D14" s="79">
        <v>12077</v>
      </c>
      <c r="E14" s="79">
        <v>28801</v>
      </c>
      <c r="F14" s="80"/>
    </row>
    <row r="15" spans="1:6" x14ac:dyDescent="0.25">
      <c r="B15" s="77" t="s">
        <v>125</v>
      </c>
      <c r="C15" s="78"/>
      <c r="D15" s="79">
        <v>7981</v>
      </c>
      <c r="E15" s="79">
        <v>5160</v>
      </c>
      <c r="F15" s="80"/>
    </row>
    <row r="16" spans="1:6" x14ac:dyDescent="0.25">
      <c r="B16" s="77" t="s">
        <v>126</v>
      </c>
      <c r="C16" s="78"/>
      <c r="D16" s="79">
        <v>7038</v>
      </c>
      <c r="E16" s="79">
        <v>15878</v>
      </c>
      <c r="F16" s="80"/>
    </row>
    <row r="17" spans="1:6" x14ac:dyDescent="0.25">
      <c r="B17" s="77" t="s">
        <v>127</v>
      </c>
      <c r="C17" s="78"/>
      <c r="D17" s="79">
        <v>11228</v>
      </c>
      <c r="E17" s="79">
        <v>35241</v>
      </c>
      <c r="F17" s="80"/>
    </row>
    <row r="18" spans="1:6" x14ac:dyDescent="0.25">
      <c r="B18" s="77" t="s">
        <v>128</v>
      </c>
      <c r="C18" s="78"/>
      <c r="D18" s="79">
        <v>8157</v>
      </c>
      <c r="E18" s="79">
        <v>18222</v>
      </c>
      <c r="F18" s="80"/>
    </row>
    <row r="19" spans="1:6" x14ac:dyDescent="0.25">
      <c r="B19" s="77" t="s">
        <v>129</v>
      </c>
      <c r="C19" s="78"/>
      <c r="D19" s="79">
        <v>18088</v>
      </c>
      <c r="E19" s="79">
        <v>20027</v>
      </c>
      <c r="F19" s="80"/>
    </row>
    <row r="20" spans="1:6" x14ac:dyDescent="0.25">
      <c r="B20" s="77" t="s">
        <v>130</v>
      </c>
      <c r="C20" s="78"/>
      <c r="D20" s="79">
        <v>10981</v>
      </c>
      <c r="E20" s="79">
        <v>5245</v>
      </c>
      <c r="F20" s="80"/>
    </row>
    <row r="21" spans="1:6" ht="15.75" thickBot="1" x14ac:dyDescent="0.3">
      <c r="B21" s="82" t="s">
        <v>131</v>
      </c>
      <c r="C21" s="83"/>
      <c r="D21" s="84">
        <v>17360</v>
      </c>
      <c r="E21" s="84">
        <v>10239</v>
      </c>
      <c r="F21" s="85"/>
    </row>
    <row r="24" spans="1:6" x14ac:dyDescent="0.25">
      <c r="A24" s="71" t="s">
        <v>132</v>
      </c>
      <c r="B24" s="86" t="s">
        <v>133</v>
      </c>
    </row>
    <row r="25" spans="1:6" x14ac:dyDescent="0.25">
      <c r="A25" s="71"/>
      <c r="B25" s="86" t="s">
        <v>134</v>
      </c>
    </row>
    <row r="26" spans="1:6" ht="15.75" thickBot="1" x14ac:dyDescent="0.3">
      <c r="B26" s="86"/>
    </row>
    <row r="27" spans="1:6" x14ac:dyDescent="0.25">
      <c r="B27" s="87" t="s">
        <v>135</v>
      </c>
      <c r="C27" s="88"/>
      <c r="D27" s="75" t="s">
        <v>116</v>
      </c>
      <c r="E27" s="75" t="s">
        <v>117</v>
      </c>
    </row>
    <row r="28" spans="1:6" ht="15.75" thickBot="1" x14ac:dyDescent="0.3">
      <c r="B28" s="89" t="s">
        <v>136</v>
      </c>
      <c r="C28" s="90"/>
      <c r="D28" s="91"/>
      <c r="E28" s="92"/>
    </row>
    <row r="30" spans="1:6" x14ac:dyDescent="0.25">
      <c r="A30" s="71" t="s">
        <v>137</v>
      </c>
      <c r="B30" s="72" t="s">
        <v>138</v>
      </c>
    </row>
    <row r="31" spans="1:6" ht="15.75" thickBot="1" x14ac:dyDescent="0.3">
      <c r="B31" s="72"/>
    </row>
    <row r="32" spans="1:6" ht="15.75" thickBot="1" x14ac:dyDescent="0.3">
      <c r="B32" s="93" t="s">
        <v>139</v>
      </c>
      <c r="C32" s="94"/>
      <c r="D32" s="94"/>
      <c r="E32" s="94"/>
      <c r="F32" s="95"/>
    </row>
    <row r="34" spans="1:4" x14ac:dyDescent="0.25">
      <c r="A34" s="71" t="s">
        <v>140</v>
      </c>
      <c r="B34" t="s">
        <v>141</v>
      </c>
    </row>
    <row r="35" spans="1:4" ht="15.75" thickBot="1" x14ac:dyDescent="0.3"/>
    <row r="36" spans="1:4" ht="15.75" thickBot="1" x14ac:dyDescent="0.3">
      <c r="B36" s="93" t="s">
        <v>142</v>
      </c>
      <c r="C36" s="96"/>
      <c r="D36" s="97"/>
    </row>
    <row r="38" spans="1:4" x14ac:dyDescent="0.25">
      <c r="A38" s="71" t="s">
        <v>143</v>
      </c>
      <c r="B38" t="s">
        <v>144</v>
      </c>
    </row>
    <row r="39" spans="1:4" ht="15.75" thickBot="1" x14ac:dyDescent="0.3"/>
    <row r="40" spans="1:4" ht="15.75" thickBot="1" x14ac:dyDescent="0.3">
      <c r="B40" s="98" t="s">
        <v>145</v>
      </c>
      <c r="C40" s="99"/>
    </row>
  </sheetData>
  <mergeCells count="2">
    <mergeCell ref="B32:E32"/>
    <mergeCell ref="B36:C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9</vt:i4>
      </vt:variant>
    </vt:vector>
  </HeadingPairs>
  <TitlesOfParts>
    <vt:vector size="9" baseType="lpstr">
      <vt:lpstr>Matematické operácie</vt:lpstr>
      <vt:lpstr>Funkcie</vt:lpstr>
      <vt:lpstr>Výpočty</vt:lpstr>
      <vt:lpstr>Cvičenie 1</vt:lpstr>
      <vt:lpstr>Základné funkcie</vt:lpstr>
      <vt:lpstr>Zaokrúhľovanie</vt:lpstr>
      <vt:lpstr>Počet</vt:lpstr>
      <vt:lpstr>Súhrnné</vt:lpstr>
      <vt:lpstr>Podmienený výpočet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Používateľ systému Windows;Viera Rosová</dc:creator>
  <cp:keywords>Ro</cp:keywords>
  <cp:lastModifiedBy>Zástupkyňa</cp:lastModifiedBy>
  <dcterms:created xsi:type="dcterms:W3CDTF">2020-10-20T20:16:31Z</dcterms:created>
  <dcterms:modified xsi:type="dcterms:W3CDTF">2025-09-11T06:53:39Z</dcterms:modified>
</cp:coreProperties>
</file>